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11_0.bin" ContentType="application/vnd.openxmlformats-officedocument.oleObject"/>
  <Override PartName="/xl/embeddings/oleObject_13_0.bin" ContentType="application/vnd.openxmlformats-officedocument.oleObject"/>
  <Override PartName="/xl/embeddings/oleObject_1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5120" windowHeight="9000" tabRatio="868" activeTab="0"/>
  </bookViews>
  <sheets>
    <sheet name="Índice" sheetId="1" r:id="rId1"/>
    <sheet name="Ejercicios" sheetId="2" r:id="rId2"/>
    <sheet name="Rta_7.1" sheetId="3" r:id="rId3"/>
    <sheet name="Rta_7.2" sheetId="4" r:id="rId4"/>
    <sheet name="Rta_7.3" sheetId="5" r:id="rId5"/>
    <sheet name="Rta_7.5" sheetId="6" r:id="rId6"/>
    <sheet name="Rta_7.6" sheetId="7" r:id="rId7"/>
    <sheet name="Rta_7.7" sheetId="8" r:id="rId8"/>
    <sheet name="Rta_7.8" sheetId="9" r:id="rId9"/>
    <sheet name="Rta_7.9" sheetId="10" r:id="rId10"/>
    <sheet name="Rta_7.10" sheetId="11" r:id="rId11"/>
    <sheet name="Rta_7.11" sheetId="12" r:id="rId12"/>
    <sheet name="Rta_7.13" sheetId="13" r:id="rId13"/>
    <sheet name="Rta_7.14" sheetId="14" r:id="rId14"/>
    <sheet name="Rta_7.16" sheetId="15" r:id="rId15"/>
    <sheet name="Rta_7.17" sheetId="16" r:id="rId16"/>
    <sheet name="Rta_7.18" sheetId="17" r:id="rId17"/>
    <sheet name="Ap_7.A.1" sheetId="18" r:id="rId18"/>
    <sheet name="Ap_7.A.2" sheetId="19" r:id="rId19"/>
    <sheet name="Fuentes" sheetId="20" r:id="rId20"/>
  </sheets>
  <definedNames>
    <definedName name="_xlnm.Print_Area" localSheetId="1">'Ejercicios'!$A$1:$M$205</definedName>
    <definedName name="_xlnm.Print_Area" localSheetId="19">'Fuentes'!$A$1:$L$42</definedName>
    <definedName name="_xlnm.Print_Area" localSheetId="0">'Índice'!$A$1:$J$36</definedName>
    <definedName name="_xlnm.Print_Area" localSheetId="2">'Rta_7.1'!$A$1:$K$18</definedName>
    <definedName name="_xlnm.Print_Area" localSheetId="10">'Rta_7.10'!$A$1:$N$25</definedName>
    <definedName name="_xlnm.Print_Area" localSheetId="11">'Rta_7.11'!$A$1:$H$20</definedName>
    <definedName name="_xlnm.Print_Area" localSheetId="12">'Rta_7.13'!$A$1:$M$56</definedName>
    <definedName name="_xlnm.Print_Area" localSheetId="13">'Rta_7.14'!$A$1:$H$40</definedName>
    <definedName name="_xlnm.Print_Area" localSheetId="14">'Rta_7.16'!$A$1:$H$19</definedName>
    <definedName name="_xlnm.Print_Area" localSheetId="15">'Rta_7.17'!$A$1:$H$25</definedName>
    <definedName name="_xlnm.Print_Area" localSheetId="16">'Rta_7.18'!$A$1:$I$29</definedName>
    <definedName name="_xlnm.Print_Area" localSheetId="3">'Rta_7.2'!$A$1:$K$24</definedName>
    <definedName name="_xlnm.Print_Area" localSheetId="4">'Rta_7.3'!$A$1:$J$46</definedName>
    <definedName name="_xlnm.Print_Area" localSheetId="5">'Rta_7.5'!$A$1:$M$18</definedName>
    <definedName name="_xlnm.Print_Area" localSheetId="6">'Rta_7.6'!$A$1:$S$32</definedName>
    <definedName name="_xlnm.Print_Area" localSheetId="7">'Rta_7.7'!$A$1:$I$23</definedName>
    <definedName name="_xlnm.Print_Area" localSheetId="8">'Rta_7.8'!$A$1:$H$27</definedName>
    <definedName name="_xlnm.Print_Area" localSheetId="9">'Rta_7.9'!$A$1:$L$20</definedName>
    <definedName name="_xlnm.Print_Titles" localSheetId="1">'Ejercicios'!$2:$7</definedName>
  </definedNames>
  <calcPr fullCalcOnLoad="1" iterate="1" iterateCount="1" iterateDelta="0.001"/>
</workbook>
</file>

<file path=xl/sharedStrings.xml><?xml version="1.0" encoding="utf-8"?>
<sst xmlns="http://schemas.openxmlformats.org/spreadsheetml/2006/main" count="574" uniqueCount="323">
  <si>
    <t>Anexos</t>
  </si>
  <si>
    <t>Índice</t>
  </si>
  <si>
    <t>Volver al índice</t>
  </si>
  <si>
    <t>Ejercicios</t>
  </si>
  <si>
    <t>Preguntas</t>
  </si>
  <si>
    <t>2.</t>
  </si>
  <si>
    <t>3.</t>
  </si>
  <si>
    <t>4.</t>
  </si>
  <si>
    <t>5.</t>
  </si>
  <si>
    <t>.</t>
  </si>
  <si>
    <t>7.</t>
  </si>
  <si>
    <t>8.</t>
  </si>
  <si>
    <t>*</t>
  </si>
  <si>
    <t>Técnicas de Medición Económica</t>
  </si>
  <si>
    <t>LA MEDICIÓN DE LA PRODUCTIVIDAD Y LAS FUENTES DEL CRECIMIENTO ECONÓMICO</t>
  </si>
  <si>
    <t>Capítulo 7</t>
  </si>
  <si>
    <t xml:space="preserve">Capítulo 7 </t>
  </si>
  <si>
    <t>Ejercicio 7.1</t>
  </si>
  <si>
    <t>Ejercicio 7.2</t>
  </si>
  <si>
    <t>Ejercicio 7.3</t>
  </si>
  <si>
    <t>Ejercicio 7.4</t>
  </si>
  <si>
    <t>Ejercicio 7.5</t>
  </si>
  <si>
    <t>Ejercicio 7.6</t>
  </si>
  <si>
    <t>Ejercicio 7.7</t>
  </si>
  <si>
    <t>Ejercicio 7.8</t>
  </si>
  <si>
    <t>Anexo - Cuadro 7.A.1</t>
  </si>
  <si>
    <t>7.3*</t>
  </si>
  <si>
    <t xml:space="preserve">A partir de la siguiente información descomponga el crecimiento económico anual promedio para el período completo 1995-2001 según las fuentes de demanda agregada:  </t>
  </si>
  <si>
    <t>A partir de la expresión presentada en el texto</t>
  </si>
  <si>
    <t>A partir de la siguiente información calcule la contribución del capital, el trabajo y la productividad al crecimiento económico colombiano en las décadas de 1970, 1980 y 1990, suponiendo que la participación del trabajo en el ingreso es 65%:</t>
  </si>
  <si>
    <t>7.10</t>
  </si>
  <si>
    <t>Téngase en cuenta ahora que la educación promedio de la fuerza de trabajo tuvo las siguientes tasas de crecimiento y respóndase nuevamente la pregunta anterior:</t>
  </si>
  <si>
    <t>Explique como ajustaría los cálculos anteriores para tener en cuenta: (a) los cambios en la utilización de la capacidad instalada, y (b) el número de horas trabajadas por persona. Sugiera otros ajustes que podrían hacerse para tener medidas más exactas de los cambios en la productividad total de los factores.</t>
  </si>
  <si>
    <t>Considere la siguiente información sobre una economía de muy bajo nivel de desarrollo en 1980, que ha tenido dos décadas de crecimiento sostenido:</t>
  </si>
  <si>
    <t>Calcule lo siguiente:</t>
  </si>
  <si>
    <t xml:space="preserve">Aplique la siguiente expresión a la información del ejercicio anterior, </t>
  </si>
  <si>
    <t>para obtener la contribución de la productividad total de los factores al crecimiento (suponga que la remuneración al trabajo ha tenido una participación estable en el ingreso del 60%). Explique el resultado.</t>
  </si>
  <si>
    <t xml:space="preserve">Compruebe que puede llegar al mismo resultado a partir de la ecuación del residuo de Solow, </t>
  </si>
  <si>
    <t>Calcule cuál sería la remuneración por trabajador en 1980 y en 2000. Interprete el resultado.</t>
  </si>
  <si>
    <t>Deduzca una expresión para descomponer los aumentos de la productividad laboral total para tres o más sectores en (a) por reasignación del empleo entre sectores, (b) por aumento de la productividad dentro de los sectores, y (c) por interacción entre los efectos anteriores.</t>
  </si>
  <si>
    <t xml:space="preserve"> ¿Cuál es la elasticidad del valor agregado de cada uno de los dos sectores con respecto al PIB en el primer año? ¿Y en el segundo? Muestre que la suma ponderada de las elasticidades de los dos sectores es igual a uno. ¿Por qué tiene éste que ser el caso?</t>
  </si>
  <si>
    <t>Suponga que la economía está compuesta por dos sectores que en el momento tienen el mismo tamaño en términos de valor agregado. ¿Cuál es la tasa de crecimiento del PIB si uno de los sectores crece a razón del 30% anual y el otro a razón del 5%? ¿Obtendría el mismo resultado para el segundo año?</t>
  </si>
  <si>
    <t>Demuestre que si cada factor recibe por remuneración su productividad marginal, la función de producción Cobb-Douglas implica que a es la participación del capital en el ingreso (y 1-a es la participación del trabajo).</t>
  </si>
  <si>
    <t>(a) Tasa de crecimiento anual de esta economía</t>
  </si>
  <si>
    <t>(b) Tasa de crecimiento de la fuerza de trabajo</t>
  </si>
  <si>
    <t>(d) Descomposición de la productividad laboral (por reasignación, dentro de los sectores y efecto interacción).</t>
  </si>
  <si>
    <t>(c ) Tasa de crecimiento de la productividad laboral total, del sector tradicional y el moderno</t>
  </si>
  <si>
    <t>Siguiendo la simbología utilizada en el texto:</t>
  </si>
  <si>
    <t>Si las tasas son geométricas deben convertirse a logarítmicas. Se tiene entonces:</t>
  </si>
  <si>
    <t>7.1*</t>
  </si>
  <si>
    <r>
      <t xml:space="preserve">El promedio de los dos crecimientos, o sea, 12.5%. En el segundo año deben cambiarse las ponderaciones; así, para el sector </t>
    </r>
    <r>
      <rPr>
        <i/>
        <sz val="10"/>
        <rFont val="Times New Roman"/>
        <family val="1"/>
      </rPr>
      <t>a</t>
    </r>
    <r>
      <rPr>
        <sz val="10"/>
        <rFont val="Times New Roman"/>
        <family val="1"/>
      </rPr>
      <t xml:space="preserve"> </t>
    </r>
  </si>
  <si>
    <r>
      <t xml:space="preserve">De igual forma, para el sector </t>
    </r>
    <r>
      <rPr>
        <i/>
        <sz val="10"/>
        <rFont val="Times New Roman"/>
        <family val="1"/>
      </rPr>
      <t>b</t>
    </r>
  </si>
  <si>
    <t xml:space="preserve">Con las nuevas ponderaciones el crecimiento del PIB sería </t>
  </si>
  <si>
    <t>7.2*</t>
  </si>
  <si>
    <t>Llamando</t>
  </si>
  <si>
    <t>a las tasas de crecimiento del sector</t>
  </si>
  <si>
    <t xml:space="preserve">en el período </t>
  </si>
  <si>
    <t>Puede comprobarse que la suma ponderada de las elasticidades es igual a uno. Esto puede demostrarse así:</t>
  </si>
  <si>
    <t>, luego</t>
  </si>
  <si>
    <t>pasando el término de la izquierda a dividir se tiene el resultado buscado</t>
  </si>
  <si>
    <t xml:space="preserve">se tienen las siguientes </t>
  </si>
  <si>
    <t>elasticidades:</t>
  </si>
  <si>
    <t>7.5*</t>
  </si>
  <si>
    <t>Ejercicio 7.9</t>
  </si>
  <si>
    <t>Ejercicio 7.10</t>
  </si>
  <si>
    <t>Ejercicio 7.11</t>
  </si>
  <si>
    <t>Ejercicio 7.12</t>
  </si>
  <si>
    <t>Ejercicio 7.13</t>
  </si>
  <si>
    <t>Ejercicio 7.14</t>
  </si>
  <si>
    <t>Ejercicio 7.15</t>
  </si>
  <si>
    <t>Ejercicio 7.16</t>
  </si>
  <si>
    <t>Ejercicio 7.17</t>
  </si>
  <si>
    <t xml:space="preserve">A partir de la información de cuentas nacionales que aparecen en el Cuadro 8.1, calcule la participación promedio del trabajo en el PIB en el período 1995-2001. </t>
  </si>
  <si>
    <t>2000p</t>
  </si>
  <si>
    <t>C</t>
  </si>
  <si>
    <t>Consumo del gobierno</t>
  </si>
  <si>
    <t>G</t>
  </si>
  <si>
    <t>Inversión bruta de capital</t>
  </si>
  <si>
    <t>I</t>
  </si>
  <si>
    <t>Exportaciones de bienes y servicios</t>
  </si>
  <si>
    <t>X</t>
  </si>
  <si>
    <t xml:space="preserve">Importaciones de bienes y servicios </t>
  </si>
  <si>
    <t>M</t>
  </si>
  <si>
    <t>PIB = C + G + I + X - M</t>
  </si>
  <si>
    <t>PIB</t>
  </si>
  <si>
    <t>Nota: Los datos provienen de las Cuentas Nacionales del DANE en precios constantes de 1994, en millones de pesos</t>
  </si>
  <si>
    <t>Tasas de crecimiento</t>
  </si>
  <si>
    <t>Producto</t>
  </si>
  <si>
    <t>Trabajo</t>
  </si>
  <si>
    <t>Capital</t>
  </si>
  <si>
    <t>1961-1970</t>
  </si>
  <si>
    <t>1971-1980</t>
  </si>
  <si>
    <t>1981-1990</t>
  </si>
  <si>
    <t>1991-2000</t>
  </si>
  <si>
    <r>
      <t>Fuente: Loayza, Norman, Pablo Fajnzylber y César Calderon.</t>
    </r>
    <r>
      <rPr>
        <i/>
        <sz val="8"/>
        <rFont val="Times New Roman"/>
        <family val="1"/>
      </rPr>
      <t>"Economic Growth in Latin America and the Caribbean: Stylized Facts, Explaining and Forecasts"</t>
    </r>
    <r>
      <rPr>
        <sz val="8"/>
        <rFont val="Times New Roman"/>
        <family val="1"/>
      </rPr>
      <t>, Banco Mundial, Washington, D.C., Junio 2002.</t>
    </r>
  </si>
  <si>
    <t>Educación</t>
  </si>
  <si>
    <t>Fuente: Norman Loayza, Pablo Fajnzyber y César Calderón. "Economic Growth in Latin America and the Caribbean: Stylized Facts, Explanations and Forecasts", Banco Mundial, Washington, D.C., junio 2002.</t>
  </si>
  <si>
    <t>Fuerza de trabajo (millones de personas)</t>
  </si>
  <si>
    <t>Sector tradicional</t>
  </si>
  <si>
    <t>Sector moderno</t>
  </si>
  <si>
    <t>Productividad laboral per capita (millones de pesos constantes)</t>
  </si>
  <si>
    <t>Relación capital/trabajo (millones de pesos constantes de capital por trabajador)</t>
  </si>
  <si>
    <t>7.7*</t>
  </si>
  <si>
    <t>Respuestas</t>
  </si>
  <si>
    <t>Nótese que si el consumo y las importaciones son proporciones fijas del producto, las tasas de crecimiento de esas tres variables deben ser iguales, por lo tanto</t>
  </si>
  <si>
    <t>Siendo la función de producción:</t>
  </si>
  <si>
    <t>La derivada parcial de Y con respecto a K es la productividad marginal de K:</t>
  </si>
  <si>
    <t>Si ésa es la remuneración de cada unidad marginal de capital, entonces todo el capital tendrá que recibir K veces esa remuneración:</t>
  </si>
  <si>
    <t xml:space="preserve">Lo cual es lo mismo que </t>
  </si>
  <si>
    <r>
      <t xml:space="preserve">Lo que no es otra cosa que </t>
    </r>
    <r>
      <rPr>
        <b/>
        <sz val="10"/>
        <rFont val="Symbol"/>
        <family val="1"/>
      </rPr>
      <t>a</t>
    </r>
    <r>
      <rPr>
        <b/>
        <sz val="10"/>
        <rFont val="Times New Roman"/>
        <family val="1"/>
      </rPr>
      <t>Y. Por supuesto, el mismo razonamiento aplica al trabajo.</t>
    </r>
  </si>
  <si>
    <t xml:space="preserve">La tasa de crecimiento del trabajo en los noventas es ahora: </t>
  </si>
  <si>
    <t>Sustituyendo ese valor en los cálculos anteriores se deduce que la contribución de la productividad es ahora 0.32% anual. Nótese que la productividad tiene ahora una contribución mayor porque estamos deduciendo el efecto del mayor desempleo. Los cálculos de décadas anteriores no cambian pues, si la tasa de desempleo era constante, crecían igual el empleo y la fuerza de trabajo. (Esto no fue exactamente así, por supuesto).</t>
  </si>
  <si>
    <t>Participaciones iniciales</t>
  </si>
  <si>
    <t>Diferencias</t>
  </si>
  <si>
    <t>Variación en el período</t>
  </si>
  <si>
    <t>Tasa de crecimiento anual</t>
  </si>
  <si>
    <t>Descomposición a partir de las participaciones iniciales</t>
  </si>
  <si>
    <t>Descomposición a partir de las diferencias</t>
  </si>
  <si>
    <t>Por variaciones</t>
  </si>
  <si>
    <t>Por tasas de crecimiento</t>
  </si>
  <si>
    <t>Por diferencias</t>
  </si>
  <si>
    <t>Descomposición de la  tasa de variación  total 1995-2000</t>
  </si>
  <si>
    <t>Descomposición de la  tasa de crecimiento  anual 1995-2000</t>
  </si>
  <si>
    <t>Descomposición del crecimiento absoluto</t>
  </si>
  <si>
    <t>Chequeo</t>
  </si>
  <si>
    <t>Consumo de los hogares (incluyendo Isflsh)</t>
  </si>
  <si>
    <t>Descomposición</t>
  </si>
  <si>
    <t>Agregado</t>
  </si>
  <si>
    <t>Contribuciones al crecimiento</t>
  </si>
  <si>
    <t>Residuo=a</t>
  </si>
  <si>
    <t xml:space="preserve">1961-1970 </t>
  </si>
  <si>
    <t xml:space="preserve">1981-1990 </t>
  </si>
  <si>
    <t xml:space="preserve">1991-2000 </t>
  </si>
  <si>
    <t>Memo:</t>
  </si>
  <si>
    <t>a</t>
  </si>
  <si>
    <t>Obsérvese que los residuos son ahora menores porque la educación aumenta (excepto en los sesentas). Vale la pena notar que en el estudio de Loayza, et. al. de donde provienen estos cálculos no se mide directamente el crecimiento de los años promedio de educación de la fuerza de trabajo, sino el crecimiento del capital humano, el cual se define como un promedio ponderado de los retornos a la educación por grupos de educación (sin educación, primaria, secundaria, terciaria), donde las ponderaciones son las participaciones de cada grupo en el total de la fuerza de trabajo.</t>
  </si>
  <si>
    <t>Cambios</t>
  </si>
  <si>
    <t>Tasas de crecimiento anual</t>
  </si>
  <si>
    <t>Período completo, valor absoluto</t>
  </si>
  <si>
    <t>Período completo, variación</t>
  </si>
  <si>
    <t>Anual, proporcional</t>
  </si>
  <si>
    <t>Anual, implicito</t>
  </si>
  <si>
    <t>Anual, a partir de tasas</t>
  </si>
  <si>
    <t>Total</t>
  </si>
  <si>
    <t>Sector tradicional, (Y/L) t</t>
  </si>
  <si>
    <t>Sector moderno, (Y/L) m</t>
  </si>
  <si>
    <t>Cálculos para la descomposición</t>
  </si>
  <si>
    <t>Productividad laboral nacional, Y/L</t>
  </si>
  <si>
    <t>Participación sector tradicionall, t</t>
  </si>
  <si>
    <t>Participación sector moderno, m</t>
  </si>
  <si>
    <t xml:space="preserve">d(Y/L) </t>
  </si>
  <si>
    <t xml:space="preserve">dm [(Y/L) m –(Y/L)t ]  </t>
  </si>
  <si>
    <t xml:space="preserve">m d( Y/L)m  </t>
  </si>
  <si>
    <t xml:space="preserve">t d(Y/L) t ] </t>
  </si>
  <si>
    <t>dm [ d( Y/L)m  - d(Y/L) t ]</t>
  </si>
  <si>
    <t>Capital total</t>
  </si>
  <si>
    <t>Relación capital/trabajo total</t>
  </si>
  <si>
    <t xml:space="preserve">Productividad del trabajo </t>
  </si>
  <si>
    <t>Productividad total de los factores (a)</t>
  </si>
  <si>
    <t>Fuerza de trabajo total (millones)</t>
  </si>
  <si>
    <t>Remuneración laboral total</t>
  </si>
  <si>
    <t>Remuneración por trabajador</t>
  </si>
  <si>
    <t xml:space="preserve">Nótese que los resultados no serían exactos si se hicieran los cálculos a partir de tasas anuales, en lugar de hacerlos con base en las variaciones para el período completo y luego asignar las contribuciones proporcionalmente, que es lo que hemos hecho en la hoja de cálculo. Se invita al lector a comprobarlo por sí mismo y tratar de entender porqué. </t>
  </si>
  <si>
    <t>Esto significa que el aumento de la productividad laboral se ha debido en dos terceras partes, aproximadamente, a profundización en el uso del capital y una tercera ha sido el resultado de mayor eficiencia en el uso de recursos productivos.</t>
  </si>
  <si>
    <t>Por consiguiente</t>
  </si>
  <si>
    <t>La remuneración por trabajador pasó de 4 a 6.57 millones de pesos. Esto implica una tasa de crecimiento de los salarios reales de 2,512% anual. Esta es la misma tasa de crecimiento de la productividad laboral que habíamos encontrado. (Asegúrese que entiende porqué).</t>
  </si>
  <si>
    <t>Se trata sencillamente de tomar diferencias de cada uno de esos componentes i de esa expresión, es decir:</t>
  </si>
  <si>
    <t>El primer término a la derecha es el aporte de las reasignaciones, el segundo es el aporte de los aumentos de productividad dentro de cada sector y el tercero son las interacciones. Nótese que el tercer término puede sumarse a cualquiera de los otros dos. Si se agrega al segundo término, quiere decir que los aumentos de productividad dentro de los sectores quedarán ponderados no ya por las participaciones iniciales en el empleo sino por las finales. Esta reagrupación es cómoda porque, como hemos visto, el efecto interacción suele ser muy pequeño. Para fines de presentación de resultados cuando se aplica esta fórmula, es conveniente presentar solo el total del primer término a la derecha (es decir el efecto total de reasignación), y cada uno de los resultados por sectores del segundo término (es decir, el origen sectorial de los aumentos de productividad dentro de los sectores).</t>
  </si>
  <si>
    <t>Período</t>
  </si>
  <si>
    <r>
      <t>(Y/L)</t>
    </r>
    <r>
      <rPr>
        <vertAlign val="subscript"/>
        <sz val="10"/>
        <rFont val="Times New Roman"/>
        <family val="1"/>
      </rPr>
      <t xml:space="preserve"> m</t>
    </r>
    <r>
      <rPr>
        <sz val="10"/>
        <rFont val="Times New Roman"/>
        <family val="1"/>
      </rPr>
      <t xml:space="preserve"> –(Y/L)</t>
    </r>
    <r>
      <rPr>
        <vertAlign val="subscript"/>
        <sz val="10"/>
        <rFont val="Times New Roman"/>
        <family val="1"/>
      </rPr>
      <t>t</t>
    </r>
    <r>
      <rPr>
        <sz val="10"/>
        <rFont val="Times New Roman"/>
        <family val="1"/>
      </rPr>
      <t xml:space="preserve"> </t>
    </r>
  </si>
  <si>
    <r>
      <t>d(Y/L) = dm [(Y/L)</t>
    </r>
    <r>
      <rPr>
        <b/>
        <vertAlign val="subscript"/>
        <sz val="10"/>
        <rFont val="Times New Roman"/>
        <family val="1"/>
      </rPr>
      <t xml:space="preserve"> m</t>
    </r>
    <r>
      <rPr>
        <b/>
        <sz val="10"/>
        <rFont val="Times New Roman"/>
        <family val="1"/>
      </rPr>
      <t xml:space="preserve"> –(Y/L)</t>
    </r>
    <r>
      <rPr>
        <b/>
        <vertAlign val="subscript"/>
        <sz val="10"/>
        <rFont val="Times New Roman"/>
        <family val="1"/>
      </rPr>
      <t>t</t>
    </r>
    <r>
      <rPr>
        <b/>
        <sz val="10"/>
        <rFont val="Times New Roman"/>
        <family val="1"/>
      </rPr>
      <t xml:space="preserve"> ]  +  [ m d( Y/L)</t>
    </r>
    <r>
      <rPr>
        <b/>
        <vertAlign val="subscript"/>
        <sz val="10"/>
        <rFont val="Times New Roman"/>
        <family val="1"/>
      </rPr>
      <t xml:space="preserve">m  </t>
    </r>
    <r>
      <rPr>
        <b/>
        <sz val="10"/>
        <rFont val="Times New Roman"/>
        <family val="1"/>
      </rPr>
      <t>+  t d(Y/L)</t>
    </r>
    <r>
      <rPr>
        <b/>
        <vertAlign val="subscript"/>
        <sz val="10"/>
        <rFont val="Times New Roman"/>
        <family val="1"/>
      </rPr>
      <t xml:space="preserve"> t</t>
    </r>
    <r>
      <rPr>
        <b/>
        <sz val="10"/>
        <rFont val="Times New Roman"/>
        <family val="1"/>
      </rPr>
      <t xml:space="preserve"> ]  +  dm [ d( Y/L)</t>
    </r>
    <r>
      <rPr>
        <b/>
        <vertAlign val="subscript"/>
        <sz val="10"/>
        <rFont val="Times New Roman"/>
        <family val="1"/>
      </rPr>
      <t xml:space="preserve">m  </t>
    </r>
    <r>
      <rPr>
        <b/>
        <sz val="10"/>
        <rFont val="Times New Roman"/>
        <family val="1"/>
      </rPr>
      <t>- d(Y/L)</t>
    </r>
    <r>
      <rPr>
        <b/>
        <vertAlign val="subscript"/>
        <sz val="10"/>
        <rFont val="Times New Roman"/>
        <family val="1"/>
      </rPr>
      <t xml:space="preserve"> t </t>
    </r>
    <r>
      <rPr>
        <b/>
        <sz val="10"/>
        <rFont val="Times New Roman"/>
        <family val="1"/>
      </rPr>
      <t>]</t>
    </r>
  </si>
  <si>
    <t>(a)    Tasa de crecimiento anual de esta economía: 3,997%</t>
  </si>
  <si>
    <t>(b)   Tasa de crecimiento de la oferta laboral: 1,449%</t>
  </si>
  <si>
    <t>(c)    Tasa de crecimiento de la productividad laboral total, del sector tradicional y el moderno: 2,512%, 2,048%, 1,122%. Note que la productividad laboral total crece más rápido que la productividad laboral de cualquiera de los dos sectores (¿entiende por qué?)</t>
  </si>
  <si>
    <t>(d)   Descomposición de la productividad laboral (por reasignación, dentro de los sectores y efecto interacción). En tasas anuales el 2,512% de aumento de la productividad laboral total resulta de 1,017% por reasignación del empleo hacia el sector tradicional, 0,586% por aumento de la productividad dentro del sector moderno, 0,782% por aumento de la productividad dentro del sector tradicional y 0,127% por interacción entre uno y otro efectos.</t>
  </si>
  <si>
    <t>2,512% = a + 4,138*0,4</t>
  </si>
  <si>
    <t>a = 0,869%</t>
  </si>
  <si>
    <t>Se puede partir de que la productividad laboral total es un promedio ponderado de las productividades laborales de los sectores, donde las ponderaciones son las participaciones en el empleo:</t>
  </si>
  <si>
    <t>Cuadro 7.A.1</t>
  </si>
  <si>
    <t>¿Cuál es la tasa continua de crecimiento del producto si la productividad del trabajo crece a una tasa continua del 2% anual y el empleo aumenta a la tasa, también continua, del 1.5% anual? ¿Cuál sería su Respuestas si las anteriores tasas fueran geométricas?</t>
  </si>
  <si>
    <t>¿Cómo ajustaría los cálculos del ejercicio anterior para tener en cuenta que el trabajo no se utiliza plenamente? Por ejemplo, suponga que la tasa de desempleo estuvo constante en 10% hasta 1990 y que durante los noventa aumentó un punto porcentual por año. ¿Cuál fue entonces la contribución de la productividad (el residuo) en los noventa? ¿Cambia con esto el cálculo de décadas anteriores?</t>
  </si>
  <si>
    <t>, donde</t>
  </si>
  <si>
    <r>
      <t xml:space="preserve">, dividiendo por </t>
    </r>
    <r>
      <rPr>
        <b/>
        <i/>
        <sz val="10"/>
        <rFont val="Times New Roman"/>
        <family val="1"/>
      </rPr>
      <t xml:space="preserve">PIB </t>
    </r>
    <r>
      <rPr>
        <b/>
        <sz val="10"/>
        <rFont val="Times New Roman"/>
        <family val="1"/>
      </rPr>
      <t xml:space="preserve">y multiplicando y dividiendo cada uno de los </t>
    </r>
  </si>
  <si>
    <r>
      <t>términos de la derecha por su respectivo</t>
    </r>
    <r>
      <rPr>
        <b/>
        <i/>
        <sz val="10"/>
        <color indexed="8"/>
        <rFont val="Times New Roman"/>
        <family val="1"/>
      </rPr>
      <t xml:space="preserve"> VA</t>
    </r>
    <r>
      <rPr>
        <b/>
        <sz val="10"/>
        <color indexed="8"/>
        <rFont val="Times New Roman"/>
        <family val="1"/>
      </rPr>
      <t>:</t>
    </r>
  </si>
  <si>
    <t>Conceptos</t>
  </si>
  <si>
    <t>2001p</t>
  </si>
  <si>
    <t>A. Producto Interno Bruto (1+2-3+4+5)</t>
  </si>
  <si>
    <t>1. Remuneración de los asalariados</t>
  </si>
  <si>
    <t>Participación</t>
  </si>
  <si>
    <t>Promedio</t>
  </si>
  <si>
    <r>
      <t xml:space="preserve">(Y/L) = </t>
    </r>
    <r>
      <rPr>
        <b/>
        <sz val="12"/>
        <rFont val="Symbol"/>
        <family val="1"/>
      </rPr>
      <t>Si</t>
    </r>
    <r>
      <rPr>
        <b/>
        <vertAlign val="subscript"/>
        <sz val="12"/>
        <rFont val="Times New Roman"/>
        <family val="1"/>
      </rPr>
      <t xml:space="preserve"> </t>
    </r>
    <r>
      <rPr>
        <b/>
        <sz val="12"/>
        <rFont val="Times New Roman"/>
        <family val="1"/>
      </rPr>
      <t>(Yi /Li) s</t>
    </r>
    <r>
      <rPr>
        <b/>
        <vertAlign val="subscript"/>
        <sz val="12"/>
        <rFont val="Times New Roman"/>
        <family val="1"/>
      </rPr>
      <t xml:space="preserve">i,    </t>
    </r>
    <r>
      <rPr>
        <b/>
        <sz val="12"/>
        <rFont val="Times New Roman"/>
        <family val="1"/>
      </rPr>
      <t xml:space="preserve"> donde  s</t>
    </r>
    <r>
      <rPr>
        <b/>
        <vertAlign val="subscript"/>
        <sz val="12"/>
        <rFont val="Times New Roman"/>
        <family val="1"/>
      </rPr>
      <t xml:space="preserve"> i</t>
    </r>
    <r>
      <rPr>
        <b/>
        <sz val="12"/>
        <rFont val="Times New Roman"/>
        <family val="1"/>
      </rPr>
      <t xml:space="preserve">   = (L</t>
    </r>
    <r>
      <rPr>
        <b/>
        <vertAlign val="subscript"/>
        <sz val="12"/>
        <rFont val="Times New Roman"/>
        <family val="1"/>
      </rPr>
      <t xml:space="preserve"> i</t>
    </r>
    <r>
      <rPr>
        <b/>
        <sz val="12"/>
        <rFont val="Times New Roman"/>
        <family val="1"/>
      </rPr>
      <t>/L)</t>
    </r>
  </si>
  <si>
    <r>
      <t>D</t>
    </r>
    <r>
      <rPr>
        <b/>
        <sz val="12"/>
        <rFont val="Times New Roman"/>
        <family val="1"/>
      </rPr>
      <t xml:space="preserve">(Y/L) =  </t>
    </r>
    <r>
      <rPr>
        <b/>
        <sz val="12"/>
        <rFont val="Symbol"/>
        <family val="1"/>
      </rPr>
      <t>S</t>
    </r>
    <r>
      <rPr>
        <b/>
        <vertAlign val="subscript"/>
        <sz val="12"/>
        <rFont val="Times New Roman"/>
        <family val="1"/>
      </rPr>
      <t xml:space="preserve">i </t>
    </r>
    <r>
      <rPr>
        <b/>
        <sz val="12"/>
        <rFont val="Times New Roman"/>
        <family val="1"/>
      </rPr>
      <t>(Y</t>
    </r>
    <r>
      <rPr>
        <b/>
        <vertAlign val="subscript"/>
        <sz val="12"/>
        <rFont val="Times New Roman"/>
        <family val="1"/>
      </rPr>
      <t xml:space="preserve"> i</t>
    </r>
    <r>
      <rPr>
        <b/>
        <sz val="12"/>
        <rFont val="Times New Roman"/>
        <family val="1"/>
      </rPr>
      <t xml:space="preserve"> /L</t>
    </r>
    <r>
      <rPr>
        <b/>
        <vertAlign val="subscript"/>
        <sz val="12"/>
        <rFont val="Times New Roman"/>
        <family val="1"/>
      </rPr>
      <t xml:space="preserve"> i</t>
    </r>
    <r>
      <rPr>
        <b/>
        <sz val="12"/>
        <rFont val="Times New Roman"/>
        <family val="1"/>
      </rPr>
      <t xml:space="preserve">) </t>
    </r>
    <r>
      <rPr>
        <b/>
        <sz val="12"/>
        <rFont val="Symbol"/>
        <family val="1"/>
      </rPr>
      <t>D</t>
    </r>
    <r>
      <rPr>
        <b/>
        <sz val="12"/>
        <rFont val="Times New Roman"/>
        <family val="1"/>
      </rPr>
      <t>s</t>
    </r>
    <r>
      <rPr>
        <b/>
        <vertAlign val="subscript"/>
        <sz val="12"/>
        <rFont val="Times New Roman"/>
        <family val="1"/>
      </rPr>
      <t xml:space="preserve"> i  </t>
    </r>
    <r>
      <rPr>
        <b/>
        <sz val="12"/>
        <rFont val="Times New Roman"/>
        <family val="1"/>
      </rPr>
      <t xml:space="preserve">+  </t>
    </r>
    <r>
      <rPr>
        <b/>
        <sz val="12"/>
        <rFont val="Symbol"/>
        <family val="1"/>
      </rPr>
      <t>S</t>
    </r>
    <r>
      <rPr>
        <b/>
        <vertAlign val="subscript"/>
        <sz val="12"/>
        <rFont val="Times New Roman"/>
        <family val="1"/>
      </rPr>
      <t xml:space="preserve">i  </t>
    </r>
    <r>
      <rPr>
        <b/>
        <sz val="12"/>
        <rFont val="Symbol"/>
        <family val="1"/>
      </rPr>
      <t>D</t>
    </r>
    <r>
      <rPr>
        <b/>
        <sz val="12"/>
        <rFont val="Times New Roman"/>
        <family val="1"/>
      </rPr>
      <t>(Y</t>
    </r>
    <r>
      <rPr>
        <b/>
        <vertAlign val="subscript"/>
        <sz val="12"/>
        <rFont val="Times New Roman"/>
        <family val="1"/>
      </rPr>
      <t xml:space="preserve"> i</t>
    </r>
    <r>
      <rPr>
        <b/>
        <sz val="12"/>
        <rFont val="Times New Roman"/>
        <family val="1"/>
      </rPr>
      <t xml:space="preserve"> /L</t>
    </r>
    <r>
      <rPr>
        <b/>
        <vertAlign val="subscript"/>
        <sz val="12"/>
        <rFont val="Times New Roman"/>
        <family val="1"/>
      </rPr>
      <t xml:space="preserve"> i</t>
    </r>
    <r>
      <rPr>
        <b/>
        <sz val="12"/>
        <rFont val="Times New Roman"/>
        <family val="1"/>
      </rPr>
      <t>) s</t>
    </r>
    <r>
      <rPr>
        <b/>
        <vertAlign val="subscript"/>
        <sz val="12"/>
        <rFont val="Times New Roman"/>
        <family val="1"/>
      </rPr>
      <t xml:space="preserve"> i </t>
    </r>
    <r>
      <rPr>
        <b/>
        <sz val="12"/>
        <rFont val="Times New Roman"/>
        <family val="1"/>
      </rPr>
      <t xml:space="preserve"> +  </t>
    </r>
    <r>
      <rPr>
        <b/>
        <sz val="12"/>
        <rFont val="Symbol"/>
        <family val="1"/>
      </rPr>
      <t>S</t>
    </r>
    <r>
      <rPr>
        <b/>
        <vertAlign val="subscript"/>
        <sz val="12"/>
        <rFont val="Times New Roman"/>
        <family val="1"/>
      </rPr>
      <t xml:space="preserve">i  </t>
    </r>
    <r>
      <rPr>
        <b/>
        <sz val="12"/>
        <rFont val="Symbol"/>
        <family val="1"/>
      </rPr>
      <t>D</t>
    </r>
    <r>
      <rPr>
        <b/>
        <sz val="12"/>
        <rFont val="Times New Roman"/>
        <family val="1"/>
      </rPr>
      <t>(Y</t>
    </r>
    <r>
      <rPr>
        <b/>
        <vertAlign val="subscript"/>
        <sz val="12"/>
        <rFont val="Times New Roman"/>
        <family val="1"/>
      </rPr>
      <t xml:space="preserve"> i</t>
    </r>
    <r>
      <rPr>
        <b/>
        <sz val="12"/>
        <rFont val="Times New Roman"/>
        <family val="1"/>
      </rPr>
      <t xml:space="preserve"> /L</t>
    </r>
    <r>
      <rPr>
        <b/>
        <vertAlign val="subscript"/>
        <sz val="12"/>
        <rFont val="Times New Roman"/>
        <family val="1"/>
      </rPr>
      <t xml:space="preserve"> i</t>
    </r>
    <r>
      <rPr>
        <b/>
        <sz val="12"/>
        <rFont val="Times New Roman"/>
        <family val="1"/>
      </rPr>
      <t xml:space="preserve">) </t>
    </r>
    <r>
      <rPr>
        <b/>
        <sz val="12"/>
        <rFont val="Symbol"/>
        <family val="1"/>
      </rPr>
      <t>D</t>
    </r>
    <r>
      <rPr>
        <b/>
        <sz val="12"/>
        <rFont val="Times New Roman"/>
        <family val="1"/>
      </rPr>
      <t>s</t>
    </r>
    <r>
      <rPr>
        <b/>
        <vertAlign val="subscript"/>
        <sz val="12"/>
        <rFont val="Times New Roman"/>
        <family val="1"/>
      </rPr>
      <t xml:space="preserve"> i</t>
    </r>
  </si>
  <si>
    <t>La respuesta es 36.4%. Observe que varía muy poco de un año otro, confirmando el “hecho estilizado” que está implícito en la función Cobb-Douglas. Observe también que este coeficiente es mucho más bajo que el rango de 0,60 a 0,85 mencionado en el texto. ¿Por qué?</t>
  </si>
  <si>
    <r>
      <t xml:space="preserve">Suponga ahora que a partir del segundo año el crecimiento del </t>
    </r>
    <r>
      <rPr>
        <b/>
        <i/>
        <sz val="9"/>
        <rFont val="Times New Roman"/>
        <family val="1"/>
      </rPr>
      <t>PIB</t>
    </r>
    <r>
      <rPr>
        <b/>
        <sz val="9"/>
        <rFont val="Times New Roman"/>
        <family val="1"/>
      </rPr>
      <t xml:space="preserve"> permanece constante y que las elasticidades del segundo año no se modifican. ¿Cuál será la participación de cada sector 5 años más tarde, es decir, en el séptimo año?</t>
    </r>
  </si>
  <si>
    <t>Ir a respuesta 7.1</t>
  </si>
  <si>
    <t>Ir a respuesta 7.2</t>
  </si>
  <si>
    <t>Ir a respuesta 7.3</t>
  </si>
  <si>
    <t>Ir a respuesta 7.5</t>
  </si>
  <si>
    <t>Ir a respuesta 7.6</t>
  </si>
  <si>
    <t>Ir a respuesta 7.7</t>
  </si>
  <si>
    <t>Ir a respuesta 7.8</t>
  </si>
  <si>
    <t>Ir a respuesta 7.9</t>
  </si>
  <si>
    <t>Ir a respuesta 7.10</t>
  </si>
  <si>
    <t>Ir a respuesta 7.11</t>
  </si>
  <si>
    <t>Ir a respuesta 7.13</t>
  </si>
  <si>
    <t>Ir a respuesta 7.14</t>
  </si>
  <si>
    <t>Ir a respuesta 7.16</t>
  </si>
  <si>
    <t>Ir a respuesta 7.17</t>
  </si>
  <si>
    <t>Volver a ejercicios</t>
  </si>
  <si>
    <t>Libros de texto</t>
  </si>
  <si>
    <r>
      <t xml:space="preserve">Barro, Robert y Xavier Sala-I-Martin. </t>
    </r>
    <r>
      <rPr>
        <i/>
        <sz val="10"/>
        <rFont val="Times New Roman"/>
        <family val="1"/>
      </rPr>
      <t>Economic Growth: Second Edition</t>
    </r>
    <r>
      <rPr>
        <sz val="10"/>
        <rFont val="Times New Roman"/>
        <family val="1"/>
      </rPr>
      <t>. MIT Press, 2003. Uno de los libros de texto más populares sobre crecimiento económico a nivel intermedio.</t>
    </r>
  </si>
  <si>
    <r>
      <t xml:space="preserve">Chiang, Alpha C. </t>
    </r>
    <r>
      <rPr>
        <i/>
        <sz val="10"/>
        <rFont val="Times New Roman"/>
        <family val="1"/>
      </rPr>
      <t>Métodos fundamentales de economía matemática</t>
    </r>
    <r>
      <rPr>
        <sz val="10"/>
        <rFont val="Times New Roman"/>
        <family val="1"/>
      </rPr>
      <t>, Ed. McGraw Hill, Madrid. 1986</t>
    </r>
  </si>
  <si>
    <r>
      <t xml:space="preserve">Escobar, Diego. </t>
    </r>
    <r>
      <rPr>
        <i/>
        <sz val="10"/>
        <rFont val="Times New Roman"/>
        <family val="1"/>
      </rPr>
      <t>Introducción a la economía matemática</t>
    </r>
    <r>
      <rPr>
        <sz val="10"/>
        <rFont val="Times New Roman"/>
        <family val="1"/>
      </rPr>
      <t>, Editorial Iberoamericana, Bogotá. 1999.</t>
    </r>
  </si>
  <si>
    <r>
      <t xml:space="preserve">Romer, David, </t>
    </r>
    <r>
      <rPr>
        <i/>
        <sz val="10"/>
        <rFont val="Times New Roman"/>
        <family val="1"/>
      </rPr>
      <t>Advanced Macroeconomics</t>
    </r>
    <r>
      <rPr>
        <sz val="10"/>
        <rFont val="Times New Roman"/>
        <family val="1"/>
      </rPr>
      <t>. New York: McGraw-Hill. Second edition, 2001.</t>
    </r>
  </si>
  <si>
    <r>
      <t xml:space="preserve">Simon, Carl y  Lawrence Blume, </t>
    </r>
    <r>
      <rPr>
        <i/>
        <sz val="10"/>
        <rFont val="Times New Roman"/>
        <family val="1"/>
      </rPr>
      <t>Mathematics for Economists</t>
    </r>
    <r>
      <rPr>
        <sz val="10"/>
        <rFont val="Times New Roman"/>
        <family val="1"/>
      </rPr>
      <t xml:space="preserve">, New York and London: Norton, 1994.  </t>
    </r>
  </si>
  <si>
    <t>Aplicaciones y fuentes de información</t>
  </si>
  <si>
    <r>
      <t xml:space="preserve">Clavijo, S., "Productividad laboral, multifactorial y la tasa de cambio real en  Colombia", en </t>
    </r>
    <r>
      <rPr>
        <i/>
        <sz val="10"/>
        <rFont val="Times New Roman"/>
        <family val="1"/>
      </rPr>
      <t xml:space="preserve">Ensayos sobre Política Económica, </t>
    </r>
    <r>
      <rPr>
        <sz val="10"/>
        <rFont val="Times New Roman"/>
        <family val="1"/>
      </rPr>
      <t xml:space="preserve">No. 17, junio de 1990. Contiene series anuales del acervo de capital, el empleo y la productividad laboral desde 1950. Analiza los determinantes del cambio de la productividad. </t>
    </r>
  </si>
  <si>
    <r>
      <t xml:space="preserve">Loayza, Norman, Pablo Fajnzylber y César Calderón. </t>
    </r>
    <r>
      <rPr>
        <i/>
        <sz val="10"/>
        <rFont val="Times New Roman"/>
        <family val="1"/>
      </rPr>
      <t>Economic Growth in Latin America and the Caribbean. Stylized Facts, Explanations and Forecasts</t>
    </r>
    <r>
      <rPr>
        <sz val="10"/>
        <rFont val="Times New Roman"/>
        <family val="1"/>
      </rPr>
      <t>. World Bank, Junio 2002. El más completa y detallado estudio reciente sobre las fuentes y los determinantes del crecimiento económico con base en información desde la década del sesenta para 32 países de América Latina y el Caribe.</t>
    </r>
  </si>
  <si>
    <r>
      <t xml:space="preserve">Madison, Angus. </t>
    </r>
    <r>
      <rPr>
        <i/>
        <sz val="10"/>
        <rFont val="Times New Roman"/>
        <family val="1"/>
      </rPr>
      <t>La Economía Mundial 1820-1992. Análisis y Estadísticas</t>
    </r>
    <r>
      <rPr>
        <sz val="10"/>
        <rFont val="Times New Roman"/>
        <family val="1"/>
      </rPr>
      <t xml:space="preserve">. Paris: OECD, 1977. Es la fuente utilizada de información histórica sobre crecimiento económico de los países.   </t>
    </r>
  </si>
  <si>
    <t>País</t>
  </si>
  <si>
    <t>Argentina</t>
  </si>
  <si>
    <t>Bolivia</t>
  </si>
  <si>
    <t>Chile</t>
  </si>
  <si>
    <t>Colombia</t>
  </si>
  <si>
    <t>Costa Rica</t>
  </si>
  <si>
    <t>Ecuador</t>
  </si>
  <si>
    <t>El Salvador</t>
  </si>
  <si>
    <t>Guatemala</t>
  </si>
  <si>
    <t>Honduras</t>
  </si>
  <si>
    <t>Jamaica</t>
  </si>
  <si>
    <t>Nicaragua</t>
  </si>
  <si>
    <t>Paraguay</t>
  </si>
  <si>
    <t>Peru</t>
  </si>
  <si>
    <t>Uruguay</t>
  </si>
  <si>
    <t>Venezuela</t>
  </si>
  <si>
    <t>República Dominicana</t>
  </si>
  <si>
    <t>Brasil</t>
  </si>
  <si>
    <t>México</t>
  </si>
  <si>
    <t>Panamá</t>
  </si>
  <si>
    <t>Trinidad y Tobago</t>
  </si>
  <si>
    <r>
      <t xml:space="preserve">De la Fuente, Ángel, </t>
    </r>
    <r>
      <rPr>
        <i/>
        <sz val="10"/>
        <rFont val="Times New Roman"/>
        <family val="1"/>
      </rPr>
      <t>Mathematical Methods and Models for Economists</t>
    </r>
    <r>
      <rPr>
        <sz val="10"/>
        <rFont val="Times New Roman"/>
        <family val="1"/>
      </rPr>
      <t>. Cambridge University Press, New York, 2000.</t>
    </r>
  </si>
  <si>
    <t>Crecimiento de la productividad total de los factores (ajustada por capital humano)</t>
  </si>
  <si>
    <t>Bibliografía y fuentes estadísticas</t>
  </si>
  <si>
    <t>Cuadro 7.A.2</t>
  </si>
  <si>
    <t>Anexo - Cuadro 7.A.2</t>
  </si>
  <si>
    <t>Crecimiento de la productividad total de los factores</t>
  </si>
  <si>
    <t xml:space="preserve"> (ajustada por capital humano)</t>
  </si>
  <si>
    <t>1960-1970</t>
  </si>
  <si>
    <t>1970-1980</t>
  </si>
  <si>
    <t>Crecimiento del PIB</t>
  </si>
  <si>
    <t>Crecimiento de la población</t>
  </si>
  <si>
    <t>Crecimiento del capital</t>
  </si>
  <si>
    <t>Crecimiento PTF Simple</t>
  </si>
  <si>
    <t>Crecimiento PTF ajustado por capital</t>
  </si>
  <si>
    <t>Crecimiento de los factores en  Colombia</t>
  </si>
  <si>
    <t>Crecimiento capital humano</t>
  </si>
  <si>
    <r>
      <t xml:space="preserve">supóngase que por cada peso de ingreso total el consumo aumenta siempre 0.7 y que para lograr un peso de producción adicional siempre es preciso importar 0.2. Supóngase que los demás componentes de la demanda son exógenos (es decir, no dependen de </t>
    </r>
    <r>
      <rPr>
        <b/>
        <i/>
        <sz val="10"/>
        <rFont val="Times New Roman"/>
        <family val="1"/>
      </rPr>
      <t>Y</t>
    </r>
    <r>
      <rPr>
        <b/>
        <sz val="10"/>
        <rFont val="Times New Roman"/>
        <family val="1"/>
      </rPr>
      <t xml:space="preserve"> ni de ninguna otra variable del modelo). ¿Cuánto sería el crecimiento económico si estos componentes exógenos de la demanda aumentaran todos 10%? ¿En cuántos pesos aumenta </t>
    </r>
    <r>
      <rPr>
        <b/>
        <i/>
        <sz val="10"/>
        <rFont val="Times New Roman"/>
        <family val="1"/>
      </rPr>
      <t>Y</t>
    </r>
    <r>
      <rPr>
        <b/>
        <sz val="10"/>
        <rFont val="Times New Roman"/>
        <family val="1"/>
      </rPr>
      <t xml:space="preserve"> por cada peso que aumentan estos componentes exógenos?</t>
    </r>
  </si>
  <si>
    <t>Obsérvese que el método de descomposición ponderando con las participaciones iniciales de la columna G es correcto cuando se aplica a la variación total del período, como se hace en la columna L, pero no cuando se aplica a las tasas de crecimiento anual (columna M, en gris). Si se quiere descomponer la tasa anual de crecimiento, es mejor hacerlo de acuerdo con las diferencias, como se hace en la columna Q.</t>
  </si>
  <si>
    <r>
      <t xml:space="preserve">Llamando </t>
    </r>
    <r>
      <rPr>
        <b/>
        <i/>
        <sz val="10"/>
        <rFont val="Times New Roman"/>
        <family val="1"/>
      </rPr>
      <t>E</t>
    </r>
    <r>
      <rPr>
        <b/>
        <sz val="10"/>
        <rFont val="Times New Roman"/>
        <family val="1"/>
      </rPr>
      <t xml:space="preserve"> a los tres componentes exógenos la expresión queda así (el valor de 0,5 se deduce de que la suma de las participaciones de los componentes debe ser 1):</t>
    </r>
  </si>
  <si>
    <r>
      <t xml:space="preserve">Esto quiere decir que la tasa de crecimiento de </t>
    </r>
    <r>
      <rPr>
        <b/>
        <i/>
        <sz val="10"/>
        <rFont val="Times New Roman"/>
        <family val="1"/>
      </rPr>
      <t>Y</t>
    </r>
    <r>
      <rPr>
        <b/>
        <sz val="10"/>
        <rFont val="Times New Roman"/>
        <family val="1"/>
      </rPr>
      <t xml:space="preserve">, y del conjunto de los componentes exógenos </t>
    </r>
    <r>
      <rPr>
        <b/>
        <i/>
        <sz val="10"/>
        <rFont val="Times New Roman"/>
        <family val="1"/>
      </rPr>
      <t>E</t>
    </r>
    <r>
      <rPr>
        <b/>
        <sz val="10"/>
        <rFont val="Times New Roman"/>
        <family val="1"/>
      </rPr>
      <t xml:space="preserve">, es la misma. Por consiguiente, el crecimiento será 10%. Esta simetría no depende de los coeficientes que usemos, como se invita a comprobarlo. Por lo tanto, si las participaciones de los componentes endógenos de la demanda están dados, la economía crecerá igual que sus componentes exógenos. En nuestro caso, como los componentes exógenos representan el 50% de la demanda agregada, eso quiere decir que por cada peso de aumento de esos componentes el </t>
    </r>
    <r>
      <rPr>
        <b/>
        <i/>
        <sz val="10"/>
        <rFont val="Times New Roman"/>
        <family val="1"/>
      </rPr>
      <t>PIB</t>
    </r>
    <r>
      <rPr>
        <b/>
        <sz val="10"/>
        <rFont val="Times New Roman"/>
        <family val="1"/>
      </rPr>
      <t xml:space="preserve"> aumentará dos pesos, lo cual implica un multiplicador de 2. </t>
    </r>
  </si>
  <si>
    <t>Fuente: Loayza, Norman, Pablo Fajnzylber y César Calderon."Economic Growth in Latin America and the Caribbean: Stylized Facts, Explaining and Forecasts", Banco Mundial, Washington, D.C., Junio 2002.</t>
  </si>
  <si>
    <t>Crecimiento de los factores y la productividad en Colombia</t>
  </si>
  <si>
    <t>Respuesta 7.1</t>
  </si>
  <si>
    <t>Respuesta 7.2</t>
  </si>
  <si>
    <t>Respuesta 7.3</t>
  </si>
  <si>
    <t>Respuesta 7.5</t>
  </si>
  <si>
    <t>Respuesta 7.6</t>
  </si>
  <si>
    <t>Respuesta 7.7</t>
  </si>
  <si>
    <t>Respuesta 7.8</t>
  </si>
  <si>
    <t>Respuesta 7.9</t>
  </si>
  <si>
    <t>Respuesta 7.10</t>
  </si>
  <si>
    <t>Respuesta 7.11</t>
  </si>
  <si>
    <t>Respuesta 7.13</t>
  </si>
  <si>
    <t>Respuesta 7.14</t>
  </si>
  <si>
    <t>Respuesta 7.16</t>
  </si>
  <si>
    <t>Respuesta 7.17</t>
  </si>
  <si>
    <t xml:space="preserve">Bibliografía y fuentes estadísticas </t>
  </si>
  <si>
    <t>WEB</t>
  </si>
  <si>
    <t>A continuación encontrará información sobre el producto observado para el primer trimestre de cada año entre 1994 y 2006. También hay un cálculo sencillo del producto potencial. Recuerde que puede existir más de un método estadístico para obtener el producto potencial.</t>
  </si>
  <si>
    <t>Producto Interno Bruto trimestral a precios de mercado</t>
  </si>
  <si>
    <t>Millones de pesos constantes de 1994</t>
  </si>
  <si>
    <t>Año - Trimestre</t>
  </si>
  <si>
    <t>Producto observado (Y)</t>
  </si>
  <si>
    <t>Brecha del Producto</t>
  </si>
  <si>
    <t>1994 - I</t>
  </si>
  <si>
    <t>1995 - I</t>
  </si>
  <si>
    <t>1996 - I</t>
  </si>
  <si>
    <t>1997 - I</t>
  </si>
  <si>
    <t>1998 - I</t>
  </si>
  <si>
    <t>1999 - I</t>
  </si>
  <si>
    <t>2000 - I</t>
  </si>
  <si>
    <t>2001 - I</t>
  </si>
  <si>
    <t>2002 - I</t>
  </si>
  <si>
    <t>2003 - I</t>
  </si>
  <si>
    <t>2004 - I</t>
  </si>
  <si>
    <t>2005 - I</t>
  </si>
  <si>
    <t>2006 - I</t>
  </si>
  <si>
    <t>Fuente: Producto observado. Cuentas nacionales trimestrales. DANE.</t>
  </si>
  <si>
    <t>Nota: el producto potencial se calculó como una tendencia temporal con constante entre el primer trimestre de 1994 y el cuatro trimestre de 2006.</t>
  </si>
  <si>
    <t>Con la información suministrada:</t>
  </si>
  <si>
    <t>a) Calcule el producto cíclico para cada trimestre.</t>
  </si>
  <si>
    <t>b) Calcule la brecha del producto para cada trimestre.</t>
  </si>
  <si>
    <t>c) Compare el primer trimestre de 2005 y el primer trimestre de 1996. ¿En cuál trimestre hubo un mayor producto agregado observado? ¿En cuál trimestre fue mayor el uso efectivo de los factores de producción?</t>
  </si>
  <si>
    <t>d) ¿En cuál de todos los trimestres ocurrió el menor uso efectivo de los factores de producción en la economía?</t>
  </si>
  <si>
    <t>Calcule ahora usted con un método sencillo el PIB potencial a partir de los datos del producto observado. (Sugerencia: pase los datos a logaritmos y calcule la tasa promedia de crecimiento de la serie en logaritmos).</t>
  </si>
  <si>
    <r>
      <t>Producto Potencial (Y</t>
    </r>
    <r>
      <rPr>
        <b/>
        <vertAlign val="superscript"/>
        <sz val="9"/>
        <rFont val="Times New Roman"/>
        <family val="1"/>
      </rPr>
      <t>POTENCIAL</t>
    </r>
    <r>
      <rPr>
        <b/>
        <sz val="9"/>
        <rFont val="Times New Roman"/>
        <family val="1"/>
      </rPr>
      <t>)</t>
    </r>
  </si>
  <si>
    <r>
      <t>Producto Cíclico  (Y</t>
    </r>
    <r>
      <rPr>
        <b/>
        <vertAlign val="superscript"/>
        <sz val="9"/>
        <rFont val="Times New Roman"/>
        <family val="1"/>
      </rPr>
      <t>CÍCLICO</t>
    </r>
    <r>
      <rPr>
        <b/>
        <sz val="9"/>
        <rFont val="Times New Roman"/>
        <family val="1"/>
      </rPr>
      <t>)</t>
    </r>
  </si>
  <si>
    <t>Ir a respuesta 7.18</t>
  </si>
  <si>
    <t>Ejercicio 7.18</t>
  </si>
  <si>
    <t>Ejercicio 7.19</t>
  </si>
  <si>
    <t>Respuesta 7.18</t>
  </si>
  <si>
    <r>
      <t>7.18</t>
    </r>
    <r>
      <rPr>
        <b/>
        <vertAlign val="superscript"/>
        <sz val="10"/>
        <rFont val="Times New Roman"/>
        <family val="1"/>
      </rPr>
      <t>WEB</t>
    </r>
  </si>
  <si>
    <r>
      <t>Producto Potencial (Y</t>
    </r>
    <r>
      <rPr>
        <b/>
        <vertAlign val="superscript"/>
        <sz val="10"/>
        <rFont val="Times New Roman"/>
        <family val="1"/>
      </rPr>
      <t>POTENCIAL</t>
    </r>
    <r>
      <rPr>
        <b/>
        <sz val="10"/>
        <rFont val="Times New Roman"/>
        <family val="1"/>
      </rPr>
      <t>)</t>
    </r>
  </si>
  <si>
    <r>
      <t>Producto Cíclico  (Y</t>
    </r>
    <r>
      <rPr>
        <b/>
        <vertAlign val="superscript"/>
        <sz val="10"/>
        <rFont val="Times New Roman"/>
        <family val="1"/>
      </rPr>
      <t>CÍCLICO</t>
    </r>
    <r>
      <rPr>
        <b/>
        <sz val="10"/>
        <rFont val="Times New Roman"/>
        <family val="1"/>
      </rPr>
      <t>)</t>
    </r>
  </si>
  <si>
    <r>
      <t>7.6</t>
    </r>
    <r>
      <rPr>
        <b/>
        <vertAlign val="superscript"/>
        <sz val="10"/>
        <rFont val="Times New Roman"/>
        <family val="1"/>
      </rPr>
      <t>WEB</t>
    </r>
  </si>
  <si>
    <r>
      <t>7.8</t>
    </r>
    <r>
      <rPr>
        <b/>
        <vertAlign val="superscript"/>
        <sz val="10"/>
        <rFont val="Times New Roman"/>
        <family val="1"/>
      </rPr>
      <t>WEB</t>
    </r>
  </si>
  <si>
    <r>
      <t>7.9</t>
    </r>
    <r>
      <rPr>
        <b/>
        <vertAlign val="superscript"/>
        <sz val="10"/>
        <rFont val="Times New Roman"/>
        <family val="1"/>
      </rPr>
      <t>WEB</t>
    </r>
  </si>
  <si>
    <r>
      <t>7.10</t>
    </r>
    <r>
      <rPr>
        <b/>
        <vertAlign val="superscript"/>
        <sz val="10"/>
        <rFont val="Times New Roman"/>
        <family val="1"/>
      </rPr>
      <t>WEB</t>
    </r>
  </si>
  <si>
    <r>
      <t>7.11</t>
    </r>
    <r>
      <rPr>
        <b/>
        <vertAlign val="superscript"/>
        <sz val="10"/>
        <rFont val="Times New Roman"/>
        <family val="1"/>
      </rPr>
      <t>WEB</t>
    </r>
  </si>
  <si>
    <r>
      <t>7.13</t>
    </r>
    <r>
      <rPr>
        <b/>
        <vertAlign val="superscript"/>
        <sz val="10"/>
        <rFont val="Times New Roman"/>
        <family val="1"/>
      </rPr>
      <t>WEB</t>
    </r>
  </si>
  <si>
    <r>
      <t>7.14</t>
    </r>
    <r>
      <rPr>
        <b/>
        <vertAlign val="superscript"/>
        <sz val="10"/>
        <rFont val="Times New Roman"/>
        <family val="1"/>
      </rPr>
      <t>WEB</t>
    </r>
  </si>
  <si>
    <r>
      <t>7.16</t>
    </r>
    <r>
      <rPr>
        <b/>
        <vertAlign val="superscript"/>
        <sz val="10"/>
        <rFont val="Times New Roman"/>
        <family val="1"/>
      </rPr>
      <t>WEB</t>
    </r>
  </si>
  <si>
    <r>
      <t>7.17</t>
    </r>
    <r>
      <rPr>
        <b/>
        <vertAlign val="superscript"/>
        <sz val="10"/>
        <rFont val="Times New Roman"/>
        <family val="1"/>
      </rPr>
      <t>WEB</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</si>
</sst>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000_);_(* \(#,##0.000\);_(* &quot;-&quot;??_);_(@_)"/>
    <numFmt numFmtId="169" formatCode="_(* #,##0.0_);_(* \(#,##0.0\);_(* &quot;-&quot;??_);_(@_)"/>
    <numFmt numFmtId="170" formatCode="_(* #,##0_);_(* \(#,##0\);_(* &quot;-&quot;??_);_(@_)"/>
    <numFmt numFmtId="171" formatCode="_(* #,##0.0000_);_(* \(#,##0.0000\);_(* &quot;-&quot;??_);_(@_)"/>
    <numFmt numFmtId="172" formatCode="0.00000000"/>
    <numFmt numFmtId="173" formatCode="0.0000000"/>
    <numFmt numFmtId="174" formatCode="0.000000"/>
    <numFmt numFmtId="175" formatCode="0.00000"/>
    <numFmt numFmtId="176" formatCode="0.0000"/>
    <numFmt numFmtId="177" formatCode="0.000"/>
    <numFmt numFmtId="178" formatCode="0.000000000"/>
    <numFmt numFmtId="179" formatCode="0.0%"/>
    <numFmt numFmtId="180" formatCode="_ * #,##0.0000_ ;_ * \-#,##0.0000_ ;_ * &quot;-&quot;??_ ;_ @_ "/>
    <numFmt numFmtId="181" formatCode="_ * #,##0.0000_ ;_ * \-#,##0.0000_ ;_ * &quot;-&quot;????_ ;_ @_ "/>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_ * #,##0.0_ ;_ * \-#,##0.0_ ;_ * &quot;-&quot;??_ ;_ @_ "/>
    <numFmt numFmtId="191" formatCode="_ * #,##0.000_ ;_ * \-#,##0.000_ ;_ * &quot;-&quot;??_ ;_ @_ "/>
    <numFmt numFmtId="192" formatCode="&quot;Sí&quot;;&quot;Sí&quot;;&quot;No&quot;"/>
    <numFmt numFmtId="193" formatCode="&quot;Verdadero&quot;;&quot;Verdadero&quot;;&quot;Falso&quot;"/>
    <numFmt numFmtId="194" formatCode="&quot;Activado&quot;;&quot;Activado&quot;;&quot;Desactivado&quot;"/>
    <numFmt numFmtId="195" formatCode="_ * #,##0.00000_ ;_ * \-#,##0.00000_ ;_ * &quot;-&quot;??_ ;_ @_ "/>
    <numFmt numFmtId="196" formatCode="_(* #,##0.000_);_(* \(#,##0.000\);_(* &quot;-&quot;???_);_(@_)"/>
    <numFmt numFmtId="197" formatCode="_(* #,##0.00000_);_(* \(#,##0.00000\);_(* &quot;-&quot;??_);_(@_)"/>
    <numFmt numFmtId="198" formatCode="0.000%"/>
    <numFmt numFmtId="199" formatCode="_ * #,##0_ ;_ * \-#,##0_ ;_ * &quot;-&quot;??_ ;_ @_ "/>
    <numFmt numFmtId="200" formatCode="_(* #,##0.0_);_(* \(#,##0.0\);_(* &quot;-&quot;?_);_(@_)"/>
    <numFmt numFmtId="201" formatCode="[$€-2]\ #,##0.00_);[Red]\([$€-2]\ #,##0.00\)"/>
    <numFmt numFmtId="202" formatCode="0.0000000000"/>
    <numFmt numFmtId="203" formatCode="0.00000000000"/>
    <numFmt numFmtId="204" formatCode="_(* #,##0.0000_);_(* \(#,##0.0000\);_(* &quot;-&quot;????_);_(@_)"/>
    <numFmt numFmtId="205" formatCode="_(* #,##0.000000_);_(* \(#,##0.000000\);_(* &quot;-&quot;??_);_(@_)"/>
    <numFmt numFmtId="206" formatCode="0.0000%"/>
  </numFmts>
  <fonts count="60">
    <font>
      <sz val="10"/>
      <name val="Arial"/>
      <family val="0"/>
    </font>
    <font>
      <sz val="10"/>
      <name val="Times New Roman"/>
      <family val="1"/>
    </font>
    <font>
      <u val="single"/>
      <sz val="10"/>
      <color indexed="12"/>
      <name val="Arial"/>
      <family val="0"/>
    </font>
    <font>
      <u val="single"/>
      <sz val="10"/>
      <color indexed="36"/>
      <name val="Arial"/>
      <family val="0"/>
    </font>
    <font>
      <sz val="11"/>
      <name val="Times New Roman"/>
      <family val="1"/>
    </font>
    <font>
      <b/>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10"/>
      <color indexed="8"/>
      <name val="Times New Roman"/>
      <family val="1"/>
    </font>
    <font>
      <sz val="10"/>
      <color indexed="8"/>
      <name val="Arial"/>
      <family val="0"/>
    </font>
    <font>
      <sz val="10"/>
      <color indexed="8"/>
      <name val="Times New Roman"/>
      <family val="1"/>
    </font>
    <font>
      <b/>
      <sz val="12"/>
      <name val="Times New Roman"/>
      <family val="1"/>
    </font>
    <font>
      <b/>
      <sz val="11"/>
      <name val="Times New Roman"/>
      <family val="1"/>
    </font>
    <font>
      <b/>
      <i/>
      <sz val="10"/>
      <color indexed="8"/>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4"/>
      <color indexed="62"/>
      <name val="Times New Roman"/>
      <family val="1"/>
    </font>
    <font>
      <b/>
      <i/>
      <u val="single"/>
      <sz val="10"/>
      <name val="Times New Roman"/>
      <family val="1"/>
    </font>
    <font>
      <b/>
      <sz val="12"/>
      <color indexed="18"/>
      <name val="Times New Roman"/>
      <family val="1"/>
    </font>
    <font>
      <b/>
      <sz val="14"/>
      <name val="Times New Roman"/>
      <family val="1"/>
    </font>
    <font>
      <sz val="12"/>
      <name val="Times New Roman"/>
      <family val="1"/>
    </font>
    <font>
      <b/>
      <vertAlign val="subscript"/>
      <sz val="10"/>
      <name val="Times New Roman"/>
      <family val="1"/>
    </font>
    <font>
      <i/>
      <u val="single"/>
      <sz val="10"/>
      <color indexed="8"/>
      <name val="Times New Roman"/>
      <family val="1"/>
    </font>
    <font>
      <sz val="9"/>
      <name val="Arial"/>
      <family val="0"/>
    </font>
    <font>
      <b/>
      <vertAlign val="superscript"/>
      <sz val="10"/>
      <name val="Times New Roman"/>
      <family val="1"/>
    </font>
    <font>
      <b/>
      <vertAlign val="superscript"/>
      <sz val="10"/>
      <color indexed="18"/>
      <name val="Times New Roman"/>
      <family val="1"/>
    </font>
    <font>
      <b/>
      <u val="single"/>
      <sz val="10"/>
      <color indexed="12"/>
      <name val="Times New Roman"/>
      <family val="1"/>
    </font>
    <font>
      <i/>
      <sz val="10"/>
      <name val="Times New Roman"/>
      <family val="1"/>
    </font>
    <font>
      <b/>
      <i/>
      <sz val="10"/>
      <name val="Times New Roman"/>
      <family val="1"/>
    </font>
    <font>
      <sz val="9"/>
      <name val="Times New Roman"/>
      <family val="1"/>
    </font>
    <font>
      <b/>
      <sz val="9"/>
      <name val="Times New Roman"/>
      <family val="1"/>
    </font>
    <font>
      <sz val="8"/>
      <name val="Times New Roman"/>
      <family val="1"/>
    </font>
    <font>
      <i/>
      <sz val="8"/>
      <name val="Times New Roman"/>
      <family val="1"/>
    </font>
    <font>
      <b/>
      <sz val="10"/>
      <name val="Arial"/>
      <family val="0"/>
    </font>
    <font>
      <b/>
      <sz val="10"/>
      <name val="Symbol"/>
      <family val="1"/>
    </font>
    <font>
      <sz val="14"/>
      <name val="Arial"/>
      <family val="0"/>
    </font>
    <font>
      <sz val="10"/>
      <name val="CG Times (PCL6)"/>
      <family val="1"/>
    </font>
    <font>
      <b/>
      <sz val="10"/>
      <name val="CG Times (PCL6)"/>
      <family val="0"/>
    </font>
    <font>
      <sz val="18"/>
      <name val="Times New Roman"/>
      <family val="1"/>
    </font>
    <font>
      <b/>
      <sz val="12"/>
      <name val="Symbol"/>
      <family val="1"/>
    </font>
    <font>
      <b/>
      <sz val="14"/>
      <name val="Symbol"/>
      <family val="1"/>
    </font>
    <font>
      <vertAlign val="subscript"/>
      <sz val="10"/>
      <name val="Times New Roman"/>
      <family val="1"/>
    </font>
    <font>
      <i/>
      <sz val="12"/>
      <name val="Times New Roman"/>
      <family val="1"/>
    </font>
    <font>
      <b/>
      <vertAlign val="subscript"/>
      <sz val="12"/>
      <name val="Times New Roman"/>
      <family val="1"/>
    </font>
    <font>
      <b/>
      <sz val="8"/>
      <color indexed="62"/>
      <name val="Times New Roman"/>
      <family val="1"/>
    </font>
    <font>
      <b/>
      <i/>
      <sz val="14"/>
      <color indexed="8"/>
      <name val="Times New Roman"/>
      <family val="1"/>
    </font>
    <font>
      <sz val="10"/>
      <name val="Tahoma"/>
      <family val="2"/>
    </font>
    <font>
      <sz val="8"/>
      <name val="Tahoma"/>
      <family val="2"/>
    </font>
    <font>
      <b/>
      <i/>
      <sz val="9"/>
      <name val="Times New Roman"/>
      <family val="1"/>
    </font>
    <font>
      <sz val="12"/>
      <color indexed="18"/>
      <name val="Times New Roman"/>
      <family val="1"/>
    </font>
    <font>
      <b/>
      <sz val="10"/>
      <color indexed="8"/>
      <name val="Arial"/>
      <family val="0"/>
    </font>
    <font>
      <b/>
      <sz val="12"/>
      <color indexed="8"/>
      <name val="Times New Roman"/>
      <family val="1"/>
    </font>
    <font>
      <b/>
      <i/>
      <sz val="12"/>
      <name val="Times New Roman"/>
      <family val="1"/>
    </font>
    <font>
      <b/>
      <vertAlign val="superscript"/>
      <sz val="9"/>
      <name val="Times New Roman"/>
      <family val="1"/>
    </font>
    <font>
      <sz val="8"/>
      <name val="Arial"/>
      <family val="0"/>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42">
    <xf numFmtId="0" fontId="0" fillId="0" borderId="0" xfId="0" applyAlignment="1">
      <alignment/>
    </xf>
    <xf numFmtId="0" fontId="5" fillId="0" borderId="0" xfId="0" applyFont="1" applyFill="1" applyAlignment="1">
      <alignment/>
    </xf>
    <xf numFmtId="0" fontId="6" fillId="2" borderId="0" xfId="0" applyFont="1" applyFill="1" applyAlignment="1">
      <alignment/>
    </xf>
    <xf numFmtId="0" fontId="11" fillId="2" borderId="0" xfId="0" applyFont="1" applyFill="1" applyAlignment="1">
      <alignment horizontal="right"/>
    </xf>
    <xf numFmtId="0" fontId="8" fillId="2" borderId="0" xfId="0" applyFont="1" applyFill="1" applyAlignment="1">
      <alignment horizontal="justify"/>
    </xf>
    <xf numFmtId="0" fontId="6" fillId="2" borderId="0" xfId="0" applyFont="1" applyFill="1" applyAlignment="1">
      <alignment horizontal="justify"/>
    </xf>
    <xf numFmtId="0" fontId="0" fillId="0" borderId="0" xfId="0" applyAlignment="1">
      <alignment horizontal="justify"/>
    </xf>
    <xf numFmtId="0" fontId="5" fillId="0" borderId="0" xfId="0" applyFont="1" applyAlignment="1">
      <alignment horizontal="justify" vertical="center" wrapText="1"/>
    </xf>
    <xf numFmtId="0" fontId="5" fillId="0" borderId="0" xfId="0" applyFont="1" applyAlignment="1">
      <alignment horizontal="justify" vertical="top" wrapText="1"/>
    </xf>
    <xf numFmtId="0" fontId="0" fillId="2" borderId="0" xfId="0" applyFill="1" applyAlignment="1">
      <alignment/>
    </xf>
    <xf numFmtId="0" fontId="0" fillId="2" borderId="0" xfId="0" applyFill="1" applyAlignment="1">
      <alignment horizontal="justify"/>
    </xf>
    <xf numFmtId="0" fontId="12" fillId="2" borderId="0" xfId="0" applyFont="1" applyFill="1" applyAlignment="1">
      <alignment horizontal="justify"/>
    </xf>
    <xf numFmtId="0" fontId="13" fillId="2" borderId="0" xfId="0" applyFont="1" applyFill="1" applyAlignment="1">
      <alignment horizontal="justify"/>
    </xf>
    <xf numFmtId="0" fontId="10" fillId="2" borderId="0" xfId="0" applyFont="1" applyFill="1" applyAlignment="1">
      <alignment horizontal="justify"/>
    </xf>
    <xf numFmtId="0" fontId="14" fillId="2" borderId="0" xfId="0" applyFont="1" applyFill="1" applyAlignment="1">
      <alignment horizontal="justify"/>
    </xf>
    <xf numFmtId="49" fontId="6" fillId="2" borderId="0" xfId="0" applyNumberFormat="1" applyFont="1" applyFill="1" applyAlignment="1">
      <alignment/>
    </xf>
    <xf numFmtId="49" fontId="6" fillId="2" borderId="0" xfId="0" applyNumberFormat="1" applyFont="1" applyFill="1" applyAlignment="1">
      <alignment horizontal="justify"/>
    </xf>
    <xf numFmtId="49" fontId="12" fillId="2" borderId="0" xfId="0" applyNumberFormat="1" applyFont="1" applyFill="1" applyAlignment="1">
      <alignment horizontal="justify"/>
    </xf>
    <xf numFmtId="0" fontId="12" fillId="2" borderId="0" xfId="0" applyFont="1" applyFill="1" applyAlignment="1">
      <alignment horizontal="right"/>
    </xf>
    <xf numFmtId="0" fontId="17" fillId="2" borderId="0" xfId="0" applyFont="1" applyFill="1" applyAlignment="1">
      <alignment horizontal="justify"/>
    </xf>
    <xf numFmtId="0" fontId="18" fillId="2" borderId="0" xfId="0" applyFont="1" applyFill="1" applyAlignment="1">
      <alignment horizontal="justify"/>
    </xf>
    <xf numFmtId="49" fontId="10" fillId="2" borderId="0" xfId="0" applyNumberFormat="1" applyFont="1" applyFill="1" applyAlignment="1">
      <alignment horizontal="justify"/>
    </xf>
    <xf numFmtId="0" fontId="19" fillId="2" borderId="0" xfId="20" applyFont="1" applyFill="1" applyAlignment="1">
      <alignment horizontal="justify"/>
    </xf>
    <xf numFmtId="0" fontId="20" fillId="2" borderId="0" xfId="0" applyFont="1" applyFill="1" applyAlignment="1">
      <alignment horizontal="center"/>
    </xf>
    <xf numFmtId="0" fontId="22" fillId="2" borderId="0" xfId="20" applyFont="1" applyFill="1" applyAlignment="1">
      <alignment horizontal="left" vertical="center" wrapText="1"/>
    </xf>
    <xf numFmtId="0" fontId="11" fillId="0" borderId="0" xfId="0" applyFont="1" applyFill="1" applyAlignment="1">
      <alignment horizontal="right"/>
    </xf>
    <xf numFmtId="0" fontId="5" fillId="0" borderId="0" xfId="0" applyFont="1" applyFill="1" applyAlignment="1">
      <alignment horizontal="justify"/>
    </xf>
    <xf numFmtId="0" fontId="7" fillId="0" borderId="0" xfId="20" applyFont="1" applyFill="1" applyAlignment="1">
      <alignment horizontal="right"/>
    </xf>
    <xf numFmtId="0" fontId="5" fillId="0" borderId="0" xfId="0" applyFont="1" applyFill="1" applyAlignment="1">
      <alignment horizontal="justify" vertical="top" wrapText="1"/>
    </xf>
    <xf numFmtId="0" fontId="5" fillId="0" borderId="0" xfId="0" applyFont="1" applyFill="1" applyAlignment="1">
      <alignment horizontal="right"/>
    </xf>
    <xf numFmtId="0" fontId="5" fillId="0" borderId="0" xfId="0" applyFont="1" applyAlignment="1">
      <alignment horizontal="right" vertical="top"/>
    </xf>
    <xf numFmtId="0" fontId="6" fillId="0" borderId="0" xfId="0" applyFont="1" applyFill="1" applyAlignment="1">
      <alignment horizontal="justify"/>
    </xf>
    <xf numFmtId="0" fontId="6" fillId="0" borderId="0" xfId="0" applyFont="1" applyFill="1" applyAlignment="1">
      <alignment horizontal="justify" vertical="top" wrapText="1"/>
    </xf>
    <xf numFmtId="0" fontId="6" fillId="0" borderId="0" xfId="0" applyFont="1" applyFill="1" applyAlignment="1">
      <alignment/>
    </xf>
    <xf numFmtId="0" fontId="5" fillId="3" borderId="0" xfId="0" applyFont="1" applyFill="1" applyAlignment="1">
      <alignment/>
    </xf>
    <xf numFmtId="0" fontId="23" fillId="3" borderId="0" xfId="0" applyFont="1" applyFill="1" applyAlignment="1">
      <alignment horizontal="right"/>
    </xf>
    <xf numFmtId="0" fontId="23" fillId="3" borderId="0" xfId="0" applyFont="1" applyFill="1" applyAlignment="1">
      <alignment horizontal="center"/>
    </xf>
    <xf numFmtId="0" fontId="23" fillId="3" borderId="0" xfId="0" applyFont="1" applyFill="1" applyAlignment="1">
      <alignment horizontal="left"/>
    </xf>
    <xf numFmtId="0" fontId="21" fillId="0" borderId="0" xfId="0" applyFont="1" applyFill="1" applyAlignment="1">
      <alignment horizontal="center"/>
    </xf>
    <xf numFmtId="0" fontId="25" fillId="0" borderId="0" xfId="0" applyFont="1" applyAlignment="1">
      <alignment/>
    </xf>
    <xf numFmtId="0" fontId="25" fillId="0" borderId="0" xfId="0" applyFont="1" applyAlignment="1">
      <alignment horizontal="justify"/>
    </xf>
    <xf numFmtId="0" fontId="0" fillId="0" borderId="0" xfId="0" applyFill="1" applyAlignment="1">
      <alignment/>
    </xf>
    <xf numFmtId="0" fontId="0" fillId="0" borderId="0" xfId="0" applyFill="1" applyAlignment="1">
      <alignment horizontal="justify"/>
    </xf>
    <xf numFmtId="0" fontId="12" fillId="0" borderId="0" xfId="0" applyFont="1" applyFill="1" applyAlignment="1">
      <alignment horizontal="justify"/>
    </xf>
    <xf numFmtId="0" fontId="5" fillId="0" borderId="0" xfId="0" applyFont="1" applyFill="1" applyAlignment="1">
      <alignment horizontal="left" vertical="top" wrapText="1"/>
    </xf>
    <xf numFmtId="0" fontId="5" fillId="0" borderId="0" xfId="0" applyFont="1" applyAlignment="1">
      <alignment horizontal="justify" vertical="top"/>
    </xf>
    <xf numFmtId="0" fontId="9" fillId="0" borderId="0" xfId="0" applyFont="1" applyFill="1" applyAlignment="1">
      <alignment horizontal="center"/>
    </xf>
    <xf numFmtId="0" fontId="23" fillId="0" borderId="0" xfId="0" applyFont="1" applyFill="1" applyAlignment="1">
      <alignment horizontal="right"/>
    </xf>
    <xf numFmtId="0" fontId="0" fillId="0" borderId="0" xfId="0" applyFill="1" applyAlignment="1">
      <alignment horizontal="right"/>
    </xf>
    <xf numFmtId="0" fontId="5" fillId="0" borderId="0" xfId="0" applyFont="1" applyAlignment="1">
      <alignment horizontal="left" vertical="top" wrapText="1"/>
    </xf>
    <xf numFmtId="0" fontId="5" fillId="0" borderId="0" xfId="0" applyFont="1" applyAlignment="1">
      <alignment/>
    </xf>
    <xf numFmtId="0" fontId="15" fillId="0" borderId="0" xfId="0" applyFont="1" applyAlignment="1">
      <alignment horizontal="justify"/>
    </xf>
    <xf numFmtId="0" fontId="27" fillId="2" borderId="0" xfId="0" applyFont="1" applyFill="1" applyAlignment="1">
      <alignment horizontal="left"/>
    </xf>
    <xf numFmtId="0" fontId="4" fillId="0" borderId="0" xfId="0" applyFont="1" applyAlignment="1">
      <alignment horizontal="justify"/>
    </xf>
    <xf numFmtId="0" fontId="5" fillId="0" borderId="0" xfId="0" applyFont="1" applyFill="1" applyAlignment="1">
      <alignment horizontal="justify" vertical="justify" wrapText="1"/>
    </xf>
    <xf numFmtId="0" fontId="5" fillId="0" borderId="0" xfId="0" applyFont="1" applyFill="1" applyAlignment="1">
      <alignment horizontal="left" vertical="center" wrapText="1"/>
    </xf>
    <xf numFmtId="0" fontId="5" fillId="0" borderId="0" xfId="0" applyFont="1" applyFill="1" applyAlignment="1">
      <alignment horizontal="center" vertical="justify" wrapText="1"/>
    </xf>
    <xf numFmtId="0" fontId="12" fillId="0" borderId="0" xfId="0" applyFont="1" applyFill="1" applyBorder="1" applyAlignment="1">
      <alignment horizontal="left" vertical="center" wrapText="1"/>
    </xf>
    <xf numFmtId="0" fontId="5" fillId="0" borderId="0" xfId="0" applyFont="1" applyAlignment="1" quotePrefix="1">
      <alignment horizontal="justify"/>
    </xf>
    <xf numFmtId="0" fontId="1" fillId="0" borderId="0" xfId="0" applyFont="1" applyAlignment="1">
      <alignment/>
    </xf>
    <xf numFmtId="0" fontId="28" fillId="0" borderId="0" xfId="0" applyFont="1" applyAlignment="1">
      <alignment/>
    </xf>
    <xf numFmtId="0" fontId="19" fillId="2" borderId="0" xfId="20" applyFont="1" applyFill="1" applyAlignment="1">
      <alignment horizontal="left"/>
    </xf>
    <xf numFmtId="0" fontId="19" fillId="2" borderId="0" xfId="20" applyFont="1" applyFill="1" applyAlignment="1">
      <alignment horizontal="left" vertical="center" wrapText="1"/>
    </xf>
    <xf numFmtId="0" fontId="7" fillId="0" borderId="0" xfId="20" applyFont="1" applyAlignment="1">
      <alignment horizontal="right" vertical="top" wrapText="1"/>
    </xf>
    <xf numFmtId="0" fontId="5" fillId="0" borderId="0" xfId="0" applyFont="1" applyFill="1" applyAlignment="1">
      <alignment horizontal="left" vertical="justify" wrapText="1"/>
    </xf>
    <xf numFmtId="0" fontId="11" fillId="0" borderId="0" xfId="0" applyFont="1" applyAlignment="1">
      <alignment horizontal="center"/>
    </xf>
    <xf numFmtId="0" fontId="11" fillId="0" borderId="0" xfId="0" applyFont="1" applyAlignment="1">
      <alignment horizontal="right"/>
    </xf>
    <xf numFmtId="0" fontId="5" fillId="0" borderId="0" xfId="0" applyFont="1" applyFill="1" applyAlignment="1">
      <alignment horizontal="justify" vertical="top"/>
    </xf>
    <xf numFmtId="0" fontId="1" fillId="0" borderId="0" xfId="0" applyFont="1" applyAlignment="1">
      <alignment horizontal="justify"/>
    </xf>
    <xf numFmtId="0" fontId="0" fillId="0" borderId="0" xfId="0" applyAlignment="1">
      <alignment horizontal="justify" vertical="center" wrapText="1"/>
    </xf>
    <xf numFmtId="0" fontId="1" fillId="0" borderId="0" xfId="0" applyFont="1" applyAlignment="1">
      <alignment horizontal="left"/>
    </xf>
    <xf numFmtId="0" fontId="29" fillId="0" borderId="0" xfId="0" applyFont="1" applyFill="1" applyAlignment="1">
      <alignment horizontal="left"/>
    </xf>
    <xf numFmtId="0" fontId="29" fillId="0" borderId="0" xfId="0" applyFont="1" applyAlignment="1">
      <alignment horizontal="left" vertical="top"/>
    </xf>
    <xf numFmtId="0" fontId="30" fillId="3" borderId="0" xfId="0" applyFont="1" applyFill="1" applyAlignment="1">
      <alignment horizontal="left"/>
    </xf>
    <xf numFmtId="0" fontId="1" fillId="0" borderId="0" xfId="0" applyFont="1" applyFill="1" applyAlignment="1">
      <alignment horizontal="justify"/>
    </xf>
    <xf numFmtId="0" fontId="5" fillId="0" borderId="0" xfId="0" applyFont="1" applyAlignment="1">
      <alignment horizontal="center"/>
    </xf>
    <xf numFmtId="0" fontId="5" fillId="0" borderId="0" xfId="0" applyFont="1" applyAlignment="1">
      <alignment horizontal="right" vertical="top" wrapText="1"/>
    </xf>
    <xf numFmtId="0" fontId="31" fillId="0" borderId="0" xfId="20" applyFont="1" applyAlignment="1">
      <alignment horizontal="right" vertical="top" wrapText="1"/>
    </xf>
    <xf numFmtId="0" fontId="5" fillId="0" borderId="0" xfId="0" applyFont="1" applyAlignment="1">
      <alignment horizontal="left" indent="4"/>
    </xf>
    <xf numFmtId="0" fontId="5" fillId="0" borderId="0" xfId="0" applyFont="1" applyAlignment="1">
      <alignment horizontal="left"/>
    </xf>
    <xf numFmtId="0" fontId="5" fillId="0" borderId="0" xfId="0" applyFont="1" applyAlignment="1">
      <alignment/>
    </xf>
    <xf numFmtId="0" fontId="5" fillId="0" borderId="0" xfId="0" applyFont="1" applyFill="1" applyAlignment="1">
      <alignment horizontal="justify" vertical="justify"/>
    </xf>
    <xf numFmtId="0" fontId="5" fillId="0" borderId="0" xfId="0" applyFont="1" applyFill="1" applyAlignment="1">
      <alignment horizontal="left" vertical="justify"/>
    </xf>
    <xf numFmtId="0" fontId="12" fillId="0" borderId="0" xfId="0" applyFont="1" applyFill="1" applyBorder="1" applyAlignment="1">
      <alignment horizontal="left" vertical="justify"/>
    </xf>
    <xf numFmtId="0" fontId="12" fillId="2" borderId="0" xfId="0" applyFont="1" applyFill="1" applyBorder="1" applyAlignment="1">
      <alignment horizontal="left" vertical="justify"/>
    </xf>
    <xf numFmtId="0" fontId="25" fillId="0" borderId="0" xfId="0" applyFont="1" applyAlignment="1">
      <alignment horizontal="left" vertical="justify"/>
    </xf>
    <xf numFmtId="0" fontId="16" fillId="0" borderId="0" xfId="0" applyFont="1" applyFill="1" applyBorder="1" applyAlignment="1">
      <alignment horizontal="left" vertical="justify"/>
    </xf>
    <xf numFmtId="0" fontId="4" fillId="0" borderId="0" xfId="0" applyFont="1" applyFill="1" applyBorder="1" applyAlignment="1">
      <alignment horizontal="left" vertical="justify"/>
    </xf>
    <xf numFmtId="0" fontId="0" fillId="0" borderId="0" xfId="0" applyFill="1" applyBorder="1" applyAlignment="1">
      <alignment horizontal="left" vertical="justify"/>
    </xf>
    <xf numFmtId="170" fontId="4" fillId="0" borderId="0" xfId="15" applyNumberFormat="1" applyFont="1" applyFill="1" applyBorder="1" applyAlignment="1">
      <alignment horizontal="left" vertical="justify"/>
    </xf>
    <xf numFmtId="179" fontId="4" fillId="0" borderId="0" xfId="21" applyNumberFormat="1" applyFont="1" applyFill="1" applyBorder="1" applyAlignment="1">
      <alignment horizontal="left" vertical="justify"/>
    </xf>
    <xf numFmtId="0" fontId="15" fillId="0" borderId="0" xfId="0" applyFont="1" applyAlignment="1">
      <alignment horizontal="left" vertical="justify"/>
    </xf>
    <xf numFmtId="0" fontId="5" fillId="0" borderId="0" xfId="0" applyFont="1" applyAlignment="1">
      <alignment horizontal="left" vertical="justify"/>
    </xf>
    <xf numFmtId="0" fontId="25" fillId="0" borderId="0" xfId="0" applyFont="1" applyBorder="1" applyAlignment="1">
      <alignment horizontal="left" vertical="justify"/>
    </xf>
    <xf numFmtId="3" fontId="25" fillId="0" borderId="0" xfId="0" applyNumberFormat="1" applyFont="1" applyBorder="1" applyAlignment="1">
      <alignment horizontal="left" vertical="justify"/>
    </xf>
    <xf numFmtId="3" fontId="25" fillId="0" borderId="0" xfId="0" applyNumberFormat="1" applyFont="1" applyAlignment="1">
      <alignment horizontal="left" vertical="justify"/>
    </xf>
    <xf numFmtId="0" fontId="12" fillId="2" borderId="0" xfId="0" applyFont="1" applyFill="1" applyBorder="1" applyAlignment="1">
      <alignment horizontal="justify"/>
    </xf>
    <xf numFmtId="0" fontId="5" fillId="0" borderId="0" xfId="0" applyFont="1" applyAlignment="1">
      <alignment horizontal="right"/>
    </xf>
    <xf numFmtId="0" fontId="11" fillId="0" borderId="0" xfId="0" applyFont="1" applyFill="1" applyAlignment="1">
      <alignment/>
    </xf>
    <xf numFmtId="0" fontId="5" fillId="3" borderId="1" xfId="0" applyFont="1" applyFill="1" applyBorder="1" applyAlignment="1">
      <alignment horizont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0" xfId="0" applyFont="1" applyBorder="1" applyAlignment="1">
      <alignment horizontal="justify" vertical="center" wrapText="1"/>
    </xf>
    <xf numFmtId="0" fontId="38" fillId="0" borderId="0" xfId="0" applyFont="1" applyAlignment="1">
      <alignment horizontal="justify" vertical="center" wrapText="1"/>
    </xf>
    <xf numFmtId="0" fontId="1" fillId="3" borderId="0" xfId="0" applyFont="1" applyFill="1" applyAlignment="1">
      <alignment/>
    </xf>
    <xf numFmtId="3" fontId="34" fillId="0" borderId="0" xfId="0" applyNumberFormat="1" applyFont="1" applyBorder="1" applyAlignment="1" applyProtection="1">
      <alignment/>
      <protection/>
    </xf>
    <xf numFmtId="3" fontId="34" fillId="0" borderId="0" xfId="0" applyNumberFormat="1" applyFont="1" applyBorder="1" applyAlignment="1">
      <alignment/>
    </xf>
    <xf numFmtId="3" fontId="34" fillId="0" borderId="3" xfId="0" applyNumberFormat="1" applyFont="1" applyBorder="1" applyAlignment="1">
      <alignment/>
    </xf>
    <xf numFmtId="0" fontId="5" fillId="0" borderId="0" xfId="0" applyFont="1" applyAlignment="1">
      <alignment horizontal="center" vertical="center" wrapText="1"/>
    </xf>
    <xf numFmtId="0" fontId="5" fillId="0" borderId="3" xfId="0" applyFont="1" applyBorder="1" applyAlignment="1">
      <alignment horizontal="justify" vertical="center" wrapText="1"/>
    </xf>
    <xf numFmtId="10" fontId="1" fillId="0" borderId="0" xfId="0" applyNumberFormat="1" applyFont="1" applyAlignment="1">
      <alignment horizontal="center"/>
    </xf>
    <xf numFmtId="0" fontId="5" fillId="0" borderId="3" xfId="0" applyFont="1" applyBorder="1" applyAlignment="1">
      <alignment/>
    </xf>
    <xf numFmtId="10" fontId="1" fillId="0" borderId="3" xfId="0" applyNumberFormat="1" applyFon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xf>
    <xf numFmtId="0" fontId="34" fillId="3" borderId="3" xfId="0" applyFont="1" applyFill="1" applyBorder="1" applyAlignment="1" applyProtection="1">
      <alignment horizontal="center"/>
      <protection/>
    </xf>
    <xf numFmtId="0" fontId="35" fillId="3" borderId="3" xfId="0" applyFont="1" applyFill="1" applyBorder="1" applyAlignment="1" applyProtection="1">
      <alignment horizontal="center" vertical="center"/>
      <protection/>
    </xf>
    <xf numFmtId="0" fontId="35" fillId="3" borderId="3" xfId="0" applyFont="1" applyFill="1" applyBorder="1" applyAlignment="1">
      <alignment horizontal="center" vertical="center"/>
    </xf>
    <xf numFmtId="0" fontId="5" fillId="3" borderId="1" xfId="0" applyFont="1" applyFill="1" applyBorder="1" applyAlignment="1">
      <alignment horizontal="center"/>
    </xf>
    <xf numFmtId="0" fontId="36" fillId="0" borderId="0" xfId="0" applyFont="1" applyBorder="1" applyAlignment="1">
      <alignment horizontal="left" vertical="center" wrapText="1"/>
    </xf>
    <xf numFmtId="10" fontId="1" fillId="0" borderId="0" xfId="0" applyNumberFormat="1" applyFont="1" applyAlignment="1">
      <alignment/>
    </xf>
    <xf numFmtId="0" fontId="1" fillId="0" borderId="3" xfId="0" applyFont="1" applyBorder="1" applyAlignment="1">
      <alignment/>
    </xf>
    <xf numFmtId="10" fontId="1" fillId="0" borderId="3" xfId="0" applyNumberFormat="1" applyFont="1" applyBorder="1" applyAlignment="1">
      <alignment/>
    </xf>
    <xf numFmtId="0" fontId="36" fillId="0" borderId="0" xfId="0" applyFont="1" applyAlignment="1">
      <alignment horizontal="left" vertical="center" wrapText="1"/>
    </xf>
    <xf numFmtId="0" fontId="5" fillId="3" borderId="3" xfId="0" applyFont="1" applyFill="1" applyBorder="1" applyAlignment="1">
      <alignment horizontal="center"/>
    </xf>
    <xf numFmtId="0" fontId="5" fillId="0" borderId="3"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0" fontId="1" fillId="0" borderId="3" xfId="0" applyFont="1" applyFill="1" applyBorder="1" applyAlignment="1">
      <alignment horizontal="right"/>
    </xf>
    <xf numFmtId="0" fontId="1" fillId="0" borderId="0" xfId="0" applyFont="1" applyFill="1" applyBorder="1" applyAlignment="1">
      <alignment/>
    </xf>
    <xf numFmtId="0" fontId="5" fillId="0" borderId="2" xfId="0" applyFont="1" applyFill="1" applyBorder="1" applyAlignment="1">
      <alignment horizontal="center"/>
    </xf>
    <xf numFmtId="0" fontId="5" fillId="3" borderId="1" xfId="0" applyFont="1" applyFill="1" applyBorder="1" applyAlignment="1">
      <alignment horizontal="justify" vertical="center" wrapText="1"/>
    </xf>
    <xf numFmtId="0" fontId="1" fillId="3" borderId="1" xfId="0" applyFont="1" applyFill="1" applyBorder="1" applyAlignment="1">
      <alignment/>
    </xf>
    <xf numFmtId="0" fontId="5" fillId="3" borderId="0"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1" xfId="0" applyFont="1" applyFill="1" applyBorder="1" applyAlignment="1">
      <alignment horizontal="center" vertical="center"/>
    </xf>
    <xf numFmtId="0" fontId="5" fillId="3" borderId="0" xfId="0" applyFont="1" applyFill="1" applyAlignment="1">
      <alignment horizontal="center"/>
    </xf>
    <xf numFmtId="0" fontId="5" fillId="0" borderId="0" xfId="0" applyFont="1" applyAlignment="1">
      <alignment horizontal="justify"/>
    </xf>
    <xf numFmtId="0" fontId="25" fillId="0" borderId="0" xfId="0" applyFont="1" applyAlignment="1">
      <alignment horizontal="center"/>
    </xf>
    <xf numFmtId="0" fontId="1" fillId="0" borderId="0" xfId="0" applyFont="1" applyAlignment="1">
      <alignment horizontal="center"/>
    </xf>
    <xf numFmtId="0" fontId="38" fillId="0" borderId="0" xfId="0" applyFont="1" applyAlignment="1">
      <alignment/>
    </xf>
    <xf numFmtId="3" fontId="5" fillId="0" borderId="0" xfId="0" applyNumberFormat="1" applyFont="1" applyBorder="1" applyAlignment="1">
      <alignment horizontal="left" vertical="justify"/>
    </xf>
    <xf numFmtId="3" fontId="5" fillId="0" borderId="0" xfId="0" applyNumberFormat="1" applyFont="1" applyAlignment="1">
      <alignment horizontal="left" vertical="justify"/>
    </xf>
    <xf numFmtId="0" fontId="15" fillId="0" borderId="0" xfId="0" applyFont="1" applyAlignment="1">
      <alignment/>
    </xf>
    <xf numFmtId="0" fontId="1" fillId="0" borderId="0" xfId="0" applyFont="1" applyBorder="1" applyAlignment="1">
      <alignment/>
    </xf>
    <xf numFmtId="0" fontId="34" fillId="0" borderId="0" xfId="0" applyFont="1" applyBorder="1" applyAlignment="1" applyProtection="1">
      <alignment/>
      <protection/>
    </xf>
    <xf numFmtId="0" fontId="34" fillId="0" borderId="0" xfId="0" applyFont="1" applyBorder="1" applyAlignment="1" applyProtection="1">
      <alignment horizontal="center"/>
      <protection/>
    </xf>
    <xf numFmtId="0" fontId="34" fillId="0" borderId="0" xfId="0" applyFont="1" applyBorder="1" applyAlignment="1" applyProtection="1">
      <alignment horizontal="left"/>
      <protection/>
    </xf>
    <xf numFmtId="176" fontId="35" fillId="0" borderId="0" xfId="0" applyNumberFormat="1" applyFont="1" applyAlignment="1">
      <alignment horizontal="center" vertical="center" wrapText="1"/>
    </xf>
    <xf numFmtId="176" fontId="35" fillId="0" borderId="0" xfId="0" applyNumberFormat="1" applyFont="1" applyFill="1" applyAlignment="1">
      <alignment horizontal="center" vertical="center" wrapText="1"/>
    </xf>
    <xf numFmtId="0" fontId="24" fillId="0" borderId="0" xfId="0" applyFont="1" applyBorder="1" applyAlignment="1" applyProtection="1">
      <alignment horizontal="center" vertical="center"/>
      <protection/>
    </xf>
    <xf numFmtId="0" fontId="24" fillId="0" borderId="0" xfId="0" applyFont="1" applyBorder="1" applyAlignment="1">
      <alignment horizontal="center" vertical="center"/>
    </xf>
    <xf numFmtId="0" fontId="34" fillId="3" borderId="0" xfId="0" applyFont="1" applyFill="1" applyBorder="1" applyAlignment="1" applyProtection="1">
      <alignment horizontal="center"/>
      <protection/>
    </xf>
    <xf numFmtId="0" fontId="5" fillId="3" borderId="0" xfId="0" applyFont="1" applyFill="1" applyAlignment="1">
      <alignment horizontal="center" vertical="center" wrapText="1"/>
    </xf>
    <xf numFmtId="0" fontId="15" fillId="0" borderId="0" xfId="0" applyFont="1" applyBorder="1" applyAlignment="1" applyProtection="1">
      <alignment horizontal="left"/>
      <protection/>
    </xf>
    <xf numFmtId="0" fontId="15" fillId="0" borderId="3" xfId="0" applyFont="1" applyBorder="1" applyAlignment="1" applyProtection="1">
      <alignment horizontal="left"/>
      <protection/>
    </xf>
    <xf numFmtId="3" fontId="15" fillId="3" borderId="1" xfId="0" applyNumberFormat="1" applyFont="1" applyFill="1" applyBorder="1" applyAlignment="1">
      <alignment/>
    </xf>
    <xf numFmtId="3" fontId="15" fillId="3" borderId="1" xfId="0" applyNumberFormat="1" applyFont="1" applyFill="1" applyBorder="1" applyAlignment="1">
      <alignment horizontal="right"/>
    </xf>
    <xf numFmtId="176" fontId="15" fillId="3" borderId="1" xfId="0" applyNumberFormat="1" applyFont="1" applyFill="1" applyBorder="1" applyAlignment="1">
      <alignment/>
    </xf>
    <xf numFmtId="3" fontId="15" fillId="0" borderId="0" xfId="0" applyNumberFormat="1" applyFont="1" applyBorder="1" applyAlignment="1" applyProtection="1">
      <alignment/>
      <protection/>
    </xf>
    <xf numFmtId="176" fontId="15" fillId="0" borderId="0" xfId="0" applyNumberFormat="1" applyFont="1" applyAlignment="1">
      <alignment/>
    </xf>
    <xf numFmtId="176" fontId="15" fillId="0" borderId="0" xfId="0" applyNumberFormat="1" applyFont="1" applyFill="1" applyAlignment="1">
      <alignment/>
    </xf>
    <xf numFmtId="0" fontId="1" fillId="0" borderId="3" xfId="0" applyFont="1" applyBorder="1" applyAlignment="1">
      <alignment horizontal="center"/>
    </xf>
    <xf numFmtId="0" fontId="0" fillId="0" borderId="0" xfId="0" applyAlignment="1">
      <alignment wrapText="1"/>
    </xf>
    <xf numFmtId="0" fontId="34" fillId="3" borderId="2" xfId="0" applyFont="1" applyFill="1" applyBorder="1" applyAlignment="1" applyProtection="1">
      <alignment/>
      <protection/>
    </xf>
    <xf numFmtId="0" fontId="34" fillId="3" borderId="2" xfId="0" applyFont="1" applyFill="1" applyBorder="1" applyAlignment="1" applyProtection="1">
      <alignment horizontal="center"/>
      <protection/>
    </xf>
    <xf numFmtId="0" fontId="5" fillId="3" borderId="2" xfId="0" applyFont="1" applyFill="1" applyBorder="1" applyAlignment="1">
      <alignment horizontal="center" wrapText="1"/>
    </xf>
    <xf numFmtId="0" fontId="5" fillId="3" borderId="0" xfId="0" applyFont="1" applyFill="1" applyBorder="1" applyAlignment="1">
      <alignment horizontal="center" wrapText="1"/>
    </xf>
    <xf numFmtId="176" fontId="35" fillId="3" borderId="3" xfId="0" applyNumberFormat="1" applyFont="1" applyFill="1" applyBorder="1" applyAlignment="1">
      <alignment horizontal="center" vertical="center" wrapText="1"/>
    </xf>
    <xf numFmtId="3" fontId="35" fillId="0" borderId="0" xfId="0" applyNumberFormat="1" applyFont="1" applyBorder="1" applyAlignment="1" applyProtection="1">
      <alignment/>
      <protection/>
    </xf>
    <xf numFmtId="176" fontId="5" fillId="0" borderId="0" xfId="0" applyNumberFormat="1" applyFont="1" applyAlignment="1">
      <alignment/>
    </xf>
    <xf numFmtId="1" fontId="5" fillId="0" borderId="0" xfId="0" applyNumberFormat="1" applyFont="1" applyAlignment="1">
      <alignment/>
    </xf>
    <xf numFmtId="176" fontId="5" fillId="0" borderId="0" xfId="0" applyNumberFormat="1" applyFont="1" applyFill="1" applyAlignment="1">
      <alignment/>
    </xf>
    <xf numFmtId="3" fontId="35" fillId="0" borderId="0" xfId="0" applyNumberFormat="1" applyFont="1" applyBorder="1" applyAlignment="1">
      <alignment/>
    </xf>
    <xf numFmtId="3" fontId="35" fillId="0" borderId="3" xfId="0" applyNumberFormat="1" applyFont="1" applyBorder="1" applyAlignment="1">
      <alignment/>
    </xf>
    <xf numFmtId="3" fontId="35" fillId="0" borderId="3" xfId="0" applyNumberFormat="1" applyFont="1" applyBorder="1" applyAlignment="1" applyProtection="1">
      <alignment/>
      <protection/>
    </xf>
    <xf numFmtId="176" fontId="5" fillId="0" borderId="3" xfId="0" applyNumberFormat="1" applyFont="1" applyBorder="1" applyAlignment="1">
      <alignment/>
    </xf>
    <xf numFmtId="1" fontId="5" fillId="0" borderId="3" xfId="0" applyNumberFormat="1" applyFont="1" applyBorder="1" applyAlignment="1">
      <alignment/>
    </xf>
    <xf numFmtId="176" fontId="5" fillId="0" borderId="3" xfId="0" applyNumberFormat="1" applyFont="1" applyFill="1" applyBorder="1" applyAlignment="1">
      <alignment/>
    </xf>
    <xf numFmtId="0" fontId="23" fillId="0" borderId="0" xfId="0" applyFont="1" applyFill="1" applyAlignment="1">
      <alignment/>
    </xf>
    <xf numFmtId="0" fontId="0" fillId="3" borderId="0" xfId="0" applyFill="1" applyAlignment="1">
      <alignment horizontal="justify"/>
    </xf>
    <xf numFmtId="0" fontId="0" fillId="0" borderId="3" xfId="0" applyBorder="1" applyAlignment="1">
      <alignment/>
    </xf>
    <xf numFmtId="0" fontId="0" fillId="0" borderId="0" xfId="0" applyFont="1" applyAlignment="1">
      <alignment horizontal="left"/>
    </xf>
    <xf numFmtId="2" fontId="41" fillId="0" borderId="0" xfId="0" applyNumberFormat="1" applyFont="1" applyAlignment="1">
      <alignment horizontal="center"/>
    </xf>
    <xf numFmtId="0" fontId="1" fillId="0" borderId="0" xfId="0" applyNumberFormat="1" applyFont="1" applyAlignment="1">
      <alignment/>
    </xf>
    <xf numFmtId="0" fontId="5" fillId="0" borderId="3" xfId="0" applyFont="1" applyBorder="1" applyAlignment="1">
      <alignment horizontal="center"/>
    </xf>
    <xf numFmtId="0" fontId="42" fillId="0" borderId="3" xfId="0" applyFont="1" applyBorder="1" applyAlignment="1">
      <alignment/>
    </xf>
    <xf numFmtId="0" fontId="5" fillId="3" borderId="0" xfId="0" applyFont="1" applyFill="1" applyBorder="1" applyAlignment="1">
      <alignment horizontal="center"/>
    </xf>
    <xf numFmtId="2" fontId="5" fillId="3" borderId="3" xfId="0" applyNumberFormat="1" applyFont="1" applyFill="1" applyBorder="1" applyAlignment="1">
      <alignment horizontal="center"/>
    </xf>
    <xf numFmtId="2" fontId="5" fillId="3" borderId="1" xfId="0" applyNumberFormat="1" applyFont="1" applyFill="1" applyBorder="1" applyAlignment="1">
      <alignment horizontal="center"/>
    </xf>
    <xf numFmtId="0" fontId="44" fillId="0" borderId="0" xfId="0" applyFont="1" applyAlignment="1">
      <alignment/>
    </xf>
    <xf numFmtId="0" fontId="28" fillId="0" borderId="0" xfId="0" applyFont="1" applyBorder="1" applyAlignment="1">
      <alignment/>
    </xf>
    <xf numFmtId="0" fontId="0" fillId="0" borderId="0" xfId="0" applyBorder="1" applyAlignment="1">
      <alignment horizontal="justify"/>
    </xf>
    <xf numFmtId="0" fontId="15" fillId="0" borderId="3" xfId="0" applyFont="1" applyBorder="1" applyAlignment="1">
      <alignment horizontal="left" vertical="justify"/>
    </xf>
    <xf numFmtId="0" fontId="25" fillId="0" borderId="3" xfId="0" applyFont="1" applyBorder="1" applyAlignment="1">
      <alignment horizontal="left" vertical="justify"/>
    </xf>
    <xf numFmtId="0" fontId="5" fillId="0" borderId="3" xfId="0" applyFont="1" applyBorder="1" applyAlignment="1">
      <alignment horizontal="left" vertical="justify"/>
    </xf>
    <xf numFmtId="0" fontId="0" fillId="0" borderId="3" xfId="0" applyBorder="1" applyAlignment="1">
      <alignment horizontal="justify"/>
    </xf>
    <xf numFmtId="0" fontId="38" fillId="0" borderId="0" xfId="0" applyFont="1" applyAlignment="1">
      <alignment horizontal="justify"/>
    </xf>
    <xf numFmtId="0" fontId="5" fillId="0" borderId="0" xfId="0" applyNumberFormat="1" applyFont="1" applyAlignment="1">
      <alignment/>
    </xf>
    <xf numFmtId="0" fontId="45" fillId="0" borderId="0" xfId="0" applyFont="1" applyAlignment="1">
      <alignment/>
    </xf>
    <xf numFmtId="0" fontId="1" fillId="0" borderId="4" xfId="0" applyFont="1" applyBorder="1" applyAlignment="1">
      <alignment/>
    </xf>
    <xf numFmtId="0" fontId="1" fillId="0" borderId="5" xfId="0" applyFont="1" applyBorder="1" applyAlignment="1">
      <alignment/>
    </xf>
    <xf numFmtId="198" fontId="1" fillId="0" borderId="0" xfId="0" applyNumberFormat="1" applyFont="1" applyBorder="1" applyAlignment="1">
      <alignment/>
    </xf>
    <xf numFmtId="198" fontId="5" fillId="0" borderId="0" xfId="0" applyNumberFormat="1"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5" xfId="0" applyFont="1" applyBorder="1" applyAlignment="1">
      <alignment/>
    </xf>
    <xf numFmtId="2" fontId="1" fillId="0" borderId="0" xfId="0" applyNumberFormat="1" applyFont="1" applyBorder="1" applyAlignment="1">
      <alignment/>
    </xf>
    <xf numFmtId="198" fontId="1" fillId="0" borderId="4" xfId="0" applyNumberFormat="1" applyFont="1" applyBorder="1" applyAlignment="1">
      <alignment/>
    </xf>
    <xf numFmtId="198" fontId="1" fillId="0" borderId="3" xfId="0" applyNumberFormat="1" applyFont="1" applyBorder="1" applyAlignment="1">
      <alignment/>
    </xf>
    <xf numFmtId="198" fontId="5" fillId="0" borderId="3" xfId="0" applyNumberFormat="1" applyFont="1" applyBorder="1" applyAlignment="1">
      <alignment/>
    </xf>
    <xf numFmtId="198" fontId="1" fillId="0" borderId="7" xfId="0" applyNumberFormat="1" applyFont="1" applyBorder="1" applyAlignment="1">
      <alignment/>
    </xf>
    <xf numFmtId="0" fontId="5" fillId="0" borderId="0" xfId="0" applyFont="1" applyAlignment="1">
      <alignment horizontal="justify" vertical="justify"/>
    </xf>
    <xf numFmtId="0" fontId="5" fillId="3" borderId="5" xfId="0" applyFont="1" applyFill="1" applyBorder="1" applyAlignment="1">
      <alignment wrapText="1"/>
    </xf>
    <xf numFmtId="0" fontId="1" fillId="3" borderId="0" xfId="0" applyFont="1" applyFill="1" applyBorder="1" applyAlignment="1">
      <alignment/>
    </xf>
    <xf numFmtId="0" fontId="1" fillId="3" borderId="4" xfId="0" applyFont="1" applyFill="1" applyBorder="1" applyAlignment="1">
      <alignment/>
    </xf>
    <xf numFmtId="0" fontId="5" fillId="3" borderId="5" xfId="0" applyFont="1" applyFill="1" applyBorder="1" applyAlignment="1">
      <alignment vertical="center" wrapText="1"/>
    </xf>
    <xf numFmtId="0" fontId="5" fillId="3" borderId="5" xfId="0" applyFont="1" applyFill="1" applyBorder="1" applyAlignment="1">
      <alignment/>
    </xf>
    <xf numFmtId="0" fontId="5" fillId="3" borderId="4" xfId="0" applyFont="1" applyFill="1" applyBorder="1" applyAlignment="1">
      <alignment horizontal="center" vertical="center" wrapText="1"/>
    </xf>
    <xf numFmtId="198" fontId="1" fillId="3" borderId="0" xfId="0" applyNumberFormat="1" applyFont="1" applyFill="1" applyBorder="1" applyAlignment="1">
      <alignment/>
    </xf>
    <xf numFmtId="198" fontId="1" fillId="3" borderId="4" xfId="0" applyNumberFormat="1" applyFont="1" applyFill="1" applyBorder="1" applyAlignment="1">
      <alignment/>
    </xf>
    <xf numFmtId="0" fontId="5" fillId="0" borderId="6" xfId="0" applyFont="1" applyBorder="1" applyAlignment="1">
      <alignment/>
    </xf>
    <xf numFmtId="198" fontId="15" fillId="0" borderId="0" xfId="0" applyNumberFormat="1" applyFont="1" applyBorder="1" applyAlignment="1">
      <alignment/>
    </xf>
    <xf numFmtId="198" fontId="24" fillId="0" borderId="0" xfId="0" applyNumberFormat="1" applyFont="1" applyBorder="1" applyAlignment="1">
      <alignment/>
    </xf>
    <xf numFmtId="0" fontId="15" fillId="0" borderId="0" xfId="0" applyFont="1" applyBorder="1" applyAlignment="1">
      <alignment horizontal="center"/>
    </xf>
    <xf numFmtId="0" fontId="15" fillId="0" borderId="4" xfId="0" applyFont="1" applyBorder="1" applyAlignment="1">
      <alignment horizontal="center"/>
    </xf>
    <xf numFmtId="0" fontId="5" fillId="0" borderId="4" xfId="0" applyFont="1" applyBorder="1" applyAlignment="1">
      <alignment horizontal="center"/>
    </xf>
    <xf numFmtId="0" fontId="1" fillId="3" borderId="8" xfId="0" applyFont="1" applyFill="1" applyBorder="1" applyAlignment="1">
      <alignment/>
    </xf>
    <xf numFmtId="0" fontId="15" fillId="3" borderId="2" xfId="0" applyFont="1" applyFill="1" applyBorder="1" applyAlignment="1">
      <alignment horizontal="center"/>
    </xf>
    <xf numFmtId="0" fontId="15" fillId="3" borderId="9" xfId="0" applyFont="1" applyFill="1" applyBorder="1" applyAlignment="1">
      <alignment horizontal="center"/>
    </xf>
    <xf numFmtId="0" fontId="47" fillId="0" borderId="0" xfId="0" applyFont="1" applyAlignment="1">
      <alignment horizontal="center"/>
    </xf>
    <xf numFmtId="0" fontId="5" fillId="3"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3" borderId="0" xfId="0" applyFont="1" applyFill="1" applyAlignment="1">
      <alignment horizontal="left" vertical="center"/>
    </xf>
    <xf numFmtId="0" fontId="1" fillId="3" borderId="0" xfId="0" applyFont="1" applyFill="1" applyAlignment="1">
      <alignment horizontal="left"/>
    </xf>
    <xf numFmtId="198" fontId="1" fillId="0" borderId="0" xfId="0" applyNumberFormat="1" applyFont="1" applyAlignment="1">
      <alignment/>
    </xf>
    <xf numFmtId="198" fontId="5" fillId="0" borderId="0" xfId="0" applyNumberFormat="1" applyFont="1" applyAlignment="1">
      <alignment/>
    </xf>
    <xf numFmtId="0" fontId="5" fillId="3" borderId="0" xfId="0" applyFont="1" applyFill="1" applyAlignment="1">
      <alignment wrapText="1"/>
    </xf>
    <xf numFmtId="198" fontId="1" fillId="3" borderId="0" xfId="0" applyNumberFormat="1" applyFont="1" applyFill="1" applyAlignment="1">
      <alignment/>
    </xf>
    <xf numFmtId="198" fontId="5" fillId="3" borderId="0" xfId="0" applyNumberFormat="1" applyFont="1" applyFill="1" applyAlignment="1">
      <alignment/>
    </xf>
    <xf numFmtId="177" fontId="1" fillId="3" borderId="0" xfId="0" applyNumberFormat="1" applyFont="1" applyFill="1" applyAlignment="1">
      <alignment/>
    </xf>
    <xf numFmtId="170" fontId="1" fillId="0" borderId="0" xfId="15" applyNumberFormat="1" applyFont="1" applyAlignment="1">
      <alignment/>
    </xf>
    <xf numFmtId="43" fontId="1" fillId="0" borderId="3" xfId="15" applyNumberFormat="1" applyFont="1" applyBorder="1" applyAlignment="1">
      <alignment/>
    </xf>
    <xf numFmtId="0" fontId="17" fillId="2" borderId="0" xfId="0" applyFont="1" applyFill="1" applyAlignment="1">
      <alignment/>
    </xf>
    <xf numFmtId="49" fontId="17" fillId="2" borderId="0" xfId="0" applyNumberFormat="1" applyFont="1" applyFill="1" applyAlignment="1">
      <alignment/>
    </xf>
    <xf numFmtId="0" fontId="17" fillId="2" borderId="0" xfId="0" applyFont="1" applyFill="1" applyAlignment="1">
      <alignment horizontal="right"/>
    </xf>
    <xf numFmtId="49" fontId="17" fillId="2" borderId="0" xfId="0" applyNumberFormat="1" applyFont="1" applyFill="1" applyAlignment="1">
      <alignment horizontal="justify"/>
    </xf>
    <xf numFmtId="0" fontId="50" fillId="0" borderId="0" xfId="0" applyFont="1" applyFill="1" applyAlignment="1">
      <alignment horizontal="center"/>
    </xf>
    <xf numFmtId="0" fontId="0" fillId="0" borderId="0" xfId="0" applyFont="1" applyAlignment="1">
      <alignment/>
    </xf>
    <xf numFmtId="2" fontId="1" fillId="3" borderId="0" xfId="0" applyNumberFormat="1" applyFont="1" applyFill="1" applyBorder="1" applyAlignment="1">
      <alignment/>
    </xf>
    <xf numFmtId="2" fontId="1" fillId="0" borderId="3" xfId="0" applyNumberFormat="1" applyFont="1" applyBorder="1" applyAlignment="1">
      <alignment/>
    </xf>
    <xf numFmtId="0" fontId="19" fillId="2" borderId="0" xfId="0" applyFont="1" applyFill="1" applyAlignment="1">
      <alignment horizontal="left"/>
    </xf>
    <xf numFmtId="0" fontId="0" fillId="2" borderId="0" xfId="0" applyFill="1" applyBorder="1" applyAlignment="1">
      <alignment horizontal="justify"/>
    </xf>
    <xf numFmtId="0" fontId="51" fillId="0" borderId="0" xfId="0" applyFont="1" applyBorder="1" applyAlignment="1">
      <alignment horizontal="left" wrapText="1"/>
    </xf>
    <xf numFmtId="3" fontId="51" fillId="0" borderId="0" xfId="0" applyNumberFormat="1" applyFont="1" applyBorder="1" applyAlignment="1">
      <alignment horizontal="right" wrapText="1"/>
    </xf>
    <xf numFmtId="0" fontId="0" fillId="2" borderId="0" xfId="0" applyFill="1" applyBorder="1" applyAlignment="1">
      <alignment/>
    </xf>
    <xf numFmtId="0" fontId="51" fillId="0" borderId="0" xfId="0" applyFont="1" applyBorder="1" applyAlignment="1">
      <alignment horizontal="right" wrapText="1"/>
    </xf>
    <xf numFmtId="0" fontId="0" fillId="0" borderId="0" xfId="0" applyFont="1" applyBorder="1" applyAlignment="1">
      <alignment horizontal="left"/>
    </xf>
    <xf numFmtId="0" fontId="0" fillId="0" borderId="0" xfId="0" applyFont="1" applyBorder="1" applyAlignment="1">
      <alignment/>
    </xf>
    <xf numFmtId="0" fontId="51" fillId="0" borderId="0" xfId="0" applyFont="1" applyBorder="1" applyAlignment="1">
      <alignment horizontal="left"/>
    </xf>
    <xf numFmtId="0" fontId="0" fillId="0" borderId="0" xfId="0" applyFill="1" applyBorder="1" applyAlignment="1">
      <alignment horizontal="left"/>
    </xf>
    <xf numFmtId="0" fontId="0" fillId="0" borderId="0" xfId="0" applyFill="1" applyBorder="1" applyAlignment="1">
      <alignment horizontal="justify"/>
    </xf>
    <xf numFmtId="0" fontId="0" fillId="0" borderId="0" xfId="0" applyFill="1" applyBorder="1" applyAlignment="1">
      <alignment horizontal="justify" vertical="center" wrapText="1"/>
    </xf>
    <xf numFmtId="0" fontId="52" fillId="0" borderId="0" xfId="0" applyFont="1" applyFill="1" applyBorder="1" applyAlignment="1">
      <alignment/>
    </xf>
    <xf numFmtId="0" fontId="1" fillId="0" borderId="0" xfId="0" applyFont="1" applyFill="1" applyBorder="1" applyAlignment="1">
      <alignment horizontal="left" wrapText="1"/>
    </xf>
    <xf numFmtId="3" fontId="1" fillId="0" borderId="0" xfId="0" applyNumberFormat="1" applyFont="1" applyFill="1" applyBorder="1" applyAlignment="1">
      <alignment horizontal="right" wrapText="1"/>
    </xf>
    <xf numFmtId="3" fontId="1" fillId="0" borderId="0" xfId="0" applyNumberFormat="1" applyFont="1" applyFill="1" applyBorder="1" applyAlignment="1">
      <alignment wrapText="1"/>
    </xf>
    <xf numFmtId="0" fontId="1" fillId="0" borderId="0" xfId="0" applyFont="1" applyFill="1" applyBorder="1" applyAlignment="1">
      <alignment/>
    </xf>
    <xf numFmtId="0" fontId="5" fillId="3" borderId="0" xfId="0" applyFont="1" applyFill="1" applyBorder="1" applyAlignment="1">
      <alignment horizontal="justify"/>
    </xf>
    <xf numFmtId="0" fontId="5" fillId="3" borderId="0" xfId="0" applyFont="1" applyFill="1" applyBorder="1" applyAlignment="1">
      <alignment horizontal="left" wrapText="1"/>
    </xf>
    <xf numFmtId="179" fontId="5" fillId="3" borderId="0" xfId="0" applyNumberFormat="1" applyFont="1" applyFill="1" applyBorder="1" applyAlignment="1">
      <alignment horizontal="right" wrapText="1"/>
    </xf>
    <xf numFmtId="179" fontId="5" fillId="3" borderId="0" xfId="0" applyNumberFormat="1" applyFont="1" applyFill="1" applyBorder="1" applyAlignment="1">
      <alignment wrapText="1"/>
    </xf>
    <xf numFmtId="179" fontId="5" fillId="3" borderId="0" xfId="0" applyNumberFormat="1" applyFont="1" applyFill="1" applyBorder="1" applyAlignment="1">
      <alignment/>
    </xf>
    <xf numFmtId="0" fontId="7" fillId="0" borderId="0" xfId="20" applyFont="1" applyFill="1" applyAlignment="1">
      <alignment horizontal="justify"/>
    </xf>
    <xf numFmtId="0" fontId="0" fillId="0" borderId="0" xfId="0" applyFont="1" applyAlignment="1">
      <alignment horizontal="justify"/>
    </xf>
    <xf numFmtId="0" fontId="54" fillId="3" borderId="0" xfId="0" applyFont="1" applyFill="1" applyAlignment="1">
      <alignment horizontal="left"/>
    </xf>
    <xf numFmtId="0" fontId="7" fillId="0" borderId="0" xfId="20" applyFont="1" applyFill="1" applyAlignment="1">
      <alignment/>
    </xf>
    <xf numFmtId="0" fontId="1" fillId="0" borderId="0" xfId="0" applyFont="1" applyAlignment="1">
      <alignment horizontal="left" indent="4"/>
    </xf>
    <xf numFmtId="2" fontId="5" fillId="3" borderId="0" xfId="0" applyNumberFormat="1" applyFont="1" applyFill="1" applyBorder="1" applyAlignment="1">
      <alignment horizontal="center"/>
    </xf>
    <xf numFmtId="2" fontId="1" fillId="0" borderId="0" xfId="0" applyNumberFormat="1" applyFont="1" applyBorder="1" applyAlignment="1">
      <alignment horizontal="center"/>
    </xf>
    <xf numFmtId="2" fontId="1" fillId="0" borderId="3" xfId="0" applyNumberFormat="1" applyFont="1" applyBorder="1" applyAlignment="1">
      <alignment horizontal="center"/>
    </xf>
    <xf numFmtId="0" fontId="15" fillId="0" borderId="0" xfId="0" applyFont="1" applyBorder="1" applyAlignment="1">
      <alignment horizontal="center" vertical="center" wrapText="1"/>
    </xf>
    <xf numFmtId="0" fontId="19" fillId="2" borderId="0" xfId="20" applyFont="1" applyFill="1" applyAlignment="1">
      <alignment horizontal="justify" vertical="top"/>
    </xf>
    <xf numFmtId="0" fontId="17" fillId="2" borderId="0" xfId="0" applyFont="1" applyFill="1" applyAlignment="1">
      <alignment horizontal="right" vertical="top"/>
    </xf>
    <xf numFmtId="49" fontId="12" fillId="2" borderId="0" xfId="0" applyNumberFormat="1" applyFont="1" applyFill="1" applyAlignment="1">
      <alignment horizontal="justify" vertical="top"/>
    </xf>
    <xf numFmtId="0" fontId="12" fillId="0" borderId="0" xfId="0" applyFont="1" applyFill="1" applyAlignment="1">
      <alignment horizontal="center" vertical="top"/>
    </xf>
    <xf numFmtId="0" fontId="12" fillId="0" borderId="0" xfId="0" applyFont="1" applyFill="1" applyAlignment="1">
      <alignment horizontal="center"/>
    </xf>
    <xf numFmtId="0" fontId="55" fillId="0" borderId="0" xfId="0" applyFont="1" applyFill="1" applyAlignment="1">
      <alignment/>
    </xf>
    <xf numFmtId="170" fontId="12" fillId="3" borderId="0" xfId="15" applyNumberFormat="1" applyFont="1" applyFill="1" applyAlignment="1" applyProtection="1">
      <alignment horizontal="center" vertical="center" wrapText="1"/>
      <protection locked="0"/>
    </xf>
    <xf numFmtId="0" fontId="12" fillId="3" borderId="0" xfId="0" applyFont="1" applyFill="1" applyAlignment="1">
      <alignment horizontal="center" vertical="center" wrapText="1"/>
    </xf>
    <xf numFmtId="10" fontId="14" fillId="0" borderId="0" xfId="21" applyNumberFormat="1" applyFont="1" applyFill="1" applyAlignment="1">
      <alignment horizontal="center" vertical="center"/>
    </xf>
    <xf numFmtId="10" fontId="14" fillId="0" borderId="3" xfId="21" applyNumberFormat="1" applyFont="1" applyFill="1" applyBorder="1" applyAlignment="1">
      <alignment horizontal="center" vertical="center"/>
    </xf>
    <xf numFmtId="10" fontId="14" fillId="0" borderId="0" xfId="21" applyNumberFormat="1" applyFont="1" applyFill="1" applyAlignment="1" applyProtection="1">
      <alignment horizontal="center" vertical="center"/>
      <protection locked="0"/>
    </xf>
    <xf numFmtId="10" fontId="14" fillId="0" borderId="3" xfId="21" applyNumberFormat="1" applyFont="1" applyFill="1" applyBorder="1" applyAlignment="1" applyProtection="1">
      <alignment horizontal="center" vertical="center"/>
      <protection locked="0"/>
    </xf>
    <xf numFmtId="0" fontId="12" fillId="3" borderId="0" xfId="0" applyFont="1" applyFill="1" applyAlignment="1">
      <alignment horizontal="center" vertical="center"/>
    </xf>
    <xf numFmtId="0" fontId="12" fillId="0" borderId="3" xfId="0" applyFont="1" applyFill="1" applyBorder="1" applyAlignment="1">
      <alignment horizontal="center"/>
    </xf>
    <xf numFmtId="0" fontId="53" fillId="0" borderId="0" xfId="0" applyFont="1" applyBorder="1" applyAlignment="1" applyProtection="1">
      <alignment horizontal="center"/>
      <protection/>
    </xf>
    <xf numFmtId="0" fontId="53" fillId="0" borderId="3" xfId="0" applyFont="1" applyBorder="1" applyAlignment="1">
      <alignment horizontal="center"/>
    </xf>
    <xf numFmtId="176" fontId="35" fillId="4" borderId="0" xfId="0" applyNumberFormat="1" applyFont="1" applyFill="1" applyAlignment="1">
      <alignment horizontal="center" vertical="center" wrapText="1"/>
    </xf>
    <xf numFmtId="176" fontId="5" fillId="4" borderId="0" xfId="0" applyNumberFormat="1" applyFont="1" applyFill="1" applyAlignment="1">
      <alignment/>
    </xf>
    <xf numFmtId="176" fontId="5" fillId="4" borderId="3" xfId="0" applyNumberFormat="1" applyFont="1" applyFill="1" applyBorder="1" applyAlignment="1">
      <alignment/>
    </xf>
    <xf numFmtId="0" fontId="53" fillId="0" borderId="3" xfId="0" applyFont="1" applyBorder="1" applyAlignment="1" applyProtection="1">
      <alignment horizontal="center"/>
      <protection/>
    </xf>
    <xf numFmtId="0" fontId="57" fillId="3" borderId="1" xfId="0" applyFont="1" applyFill="1" applyBorder="1" applyAlignment="1">
      <alignment horizontal="center"/>
    </xf>
    <xf numFmtId="0" fontId="57" fillId="3" borderId="1" xfId="0" applyFont="1" applyFill="1" applyBorder="1" applyAlignment="1">
      <alignment/>
    </xf>
    <xf numFmtId="0" fontId="33" fillId="3" borderId="0" xfId="0" applyFont="1" applyFill="1" applyAlignment="1">
      <alignment/>
    </xf>
    <xf numFmtId="0" fontId="33" fillId="0" borderId="0" xfId="0" applyFont="1" applyAlignment="1">
      <alignment/>
    </xf>
    <xf numFmtId="0" fontId="0" fillId="0" borderId="0" xfId="0" applyFont="1" applyAlignment="1">
      <alignment wrapText="1"/>
    </xf>
    <xf numFmtId="0" fontId="6" fillId="0" borderId="0" xfId="0" applyFont="1" applyAlignment="1">
      <alignment horizontal="justify" vertical="top"/>
    </xf>
    <xf numFmtId="0" fontId="0" fillId="0" borderId="0" xfId="0" applyAlignment="1">
      <alignment horizontal="justify"/>
    </xf>
    <xf numFmtId="0" fontId="0" fillId="0" borderId="0" xfId="0" applyAlignment="1">
      <alignment vertical="center" wrapText="1"/>
    </xf>
    <xf numFmtId="0" fontId="0" fillId="0" borderId="0" xfId="0" applyAlignment="1">
      <alignment horizontal="justify" vertical="center" wrapText="1"/>
    </xf>
    <xf numFmtId="0" fontId="35" fillId="0" borderId="0" xfId="0" applyFont="1" applyAlignment="1">
      <alignment horizontal="justify" vertical="top" wrapText="1"/>
    </xf>
    <xf numFmtId="0" fontId="0" fillId="0" borderId="0" xfId="0" applyAlignment="1">
      <alignment horizontal="justify" vertical="top"/>
    </xf>
    <xf numFmtId="0" fontId="11" fillId="0" borderId="0" xfId="0" applyFont="1" applyFill="1" applyAlignment="1">
      <alignment horizontal="right"/>
    </xf>
    <xf numFmtId="0" fontId="0" fillId="0" borderId="0" xfId="0" applyAlignment="1">
      <alignment wrapText="1"/>
    </xf>
    <xf numFmtId="0" fontId="5" fillId="3" borderId="1" xfId="0" applyFont="1" applyFill="1" applyBorder="1" applyAlignment="1">
      <alignment horizontal="center"/>
    </xf>
    <xf numFmtId="0" fontId="7" fillId="0" borderId="0" xfId="20" applyFont="1" applyAlignment="1">
      <alignment horizontal="right" vertical="top" wrapText="1"/>
    </xf>
    <xf numFmtId="0" fontId="6" fillId="0" borderId="0" xfId="0" applyFont="1" applyFill="1" applyAlignment="1">
      <alignment horizontal="left"/>
    </xf>
    <xf numFmtId="0" fontId="5" fillId="3" borderId="1" xfId="0" applyFont="1" applyFill="1" applyBorder="1" applyAlignment="1">
      <alignment horizontal="center" vertical="center" wrapText="1"/>
    </xf>
    <xf numFmtId="0" fontId="53" fillId="0" borderId="3" xfId="0" applyFont="1" applyBorder="1" applyAlignment="1">
      <alignment horizontal="left"/>
    </xf>
    <xf numFmtId="0" fontId="36" fillId="0" borderId="2" xfId="0" applyFont="1" applyFill="1" applyBorder="1" applyAlignment="1" applyProtection="1">
      <alignment horizontal="left" wrapText="1"/>
      <protection/>
    </xf>
    <xf numFmtId="0" fontId="36" fillId="0" borderId="0" xfId="0" applyFont="1" applyFill="1" applyBorder="1" applyAlignment="1" applyProtection="1">
      <alignment horizontal="left" wrapText="1"/>
      <protection/>
    </xf>
    <xf numFmtId="0" fontId="36" fillId="0" borderId="2" xfId="0" applyFont="1" applyBorder="1" applyAlignment="1">
      <alignment horizontal="left" vertical="center" wrapText="1"/>
    </xf>
    <xf numFmtId="0" fontId="5" fillId="0" borderId="0" xfId="0" applyFont="1" applyAlignment="1">
      <alignment horizontal="left" vertical="top" wrapText="1"/>
    </xf>
    <xf numFmtId="0" fontId="0" fillId="0" borderId="0" xfId="0" applyAlignment="1">
      <alignment vertical="top"/>
    </xf>
    <xf numFmtId="0" fontId="5" fillId="3" borderId="3" xfId="0" applyFont="1" applyFill="1" applyBorder="1" applyAlignment="1">
      <alignment horizontal="center"/>
    </xf>
    <xf numFmtId="0" fontId="36" fillId="0" borderId="0" xfId="0" applyFont="1" applyAlignment="1">
      <alignment horizontal="left" vertical="center" wrapText="1"/>
    </xf>
    <xf numFmtId="0" fontId="7" fillId="0" borderId="0" xfId="20" applyFont="1" applyFill="1" applyAlignment="1">
      <alignment horizontal="right"/>
    </xf>
    <xf numFmtId="0" fontId="23" fillId="3" borderId="0" xfId="0" applyFont="1" applyFill="1" applyAlignment="1">
      <alignment horizontal="right"/>
    </xf>
    <xf numFmtId="0" fontId="23" fillId="3" borderId="0" xfId="0" applyFont="1" applyFill="1" applyAlignment="1">
      <alignment horizontal="left"/>
    </xf>
    <xf numFmtId="0" fontId="20" fillId="3" borderId="0" xfId="0" applyFont="1" applyFill="1" applyAlignment="1">
      <alignment horizontal="center"/>
    </xf>
    <xf numFmtId="0" fontId="9" fillId="3" borderId="0" xfId="0" applyFont="1" applyFill="1" applyAlignment="1">
      <alignment horizontal="center"/>
    </xf>
    <xf numFmtId="0" fontId="23" fillId="3" borderId="0" xfId="0" applyFont="1" applyFill="1" applyAlignment="1">
      <alignment horizontal="center"/>
    </xf>
    <xf numFmtId="0" fontId="19" fillId="2"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5" fillId="0" borderId="0" xfId="0" applyFont="1" applyAlignment="1">
      <alignment horizontal="justify" vertical="center" wrapText="1"/>
    </xf>
    <xf numFmtId="0" fontId="35" fillId="0" borderId="0" xfId="0" applyFont="1" applyBorder="1" applyAlignment="1" applyProtection="1">
      <alignment horizontal="left"/>
      <protection/>
    </xf>
    <xf numFmtId="0" fontId="1" fillId="0" borderId="0" xfId="0" applyFont="1" applyAlignment="1">
      <alignment horizontal="left"/>
    </xf>
    <xf numFmtId="0" fontId="11" fillId="0" borderId="0" xfId="0" applyFont="1" applyFill="1" applyAlignment="1">
      <alignment horizontal="right" wrapText="1"/>
    </xf>
    <xf numFmtId="0" fontId="1" fillId="0" borderId="0" xfId="0" applyFont="1" applyAlignment="1">
      <alignment horizontal="justify" vertical="center" wrapText="1"/>
    </xf>
    <xf numFmtId="0" fontId="11" fillId="2" borderId="0" xfId="0" applyFont="1" applyFill="1" applyAlignment="1">
      <alignment horizontal="right" wrapText="1"/>
    </xf>
    <xf numFmtId="0" fontId="12" fillId="0" borderId="0" xfId="0" applyFont="1" applyFill="1" applyBorder="1" applyAlignment="1">
      <alignment horizontal="left" vertical="center" wrapText="1"/>
    </xf>
    <xf numFmtId="0" fontId="5" fillId="0" borderId="0" xfId="0" applyFont="1" applyAlignment="1">
      <alignment horizontal="left"/>
    </xf>
    <xf numFmtId="0" fontId="1" fillId="0" borderId="0" xfId="0" applyFont="1" applyFill="1" applyAlignment="1">
      <alignment horizontal="justify" vertical="top" wrapText="1"/>
    </xf>
    <xf numFmtId="0" fontId="0" fillId="0" borderId="0" xfId="0" applyFill="1" applyAlignment="1">
      <alignment horizontal="justify" vertical="top" wrapText="1"/>
    </xf>
    <xf numFmtId="0" fontId="1" fillId="0" borderId="0" xfId="0" applyFont="1" applyAlignment="1">
      <alignment horizont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4" fillId="3" borderId="2" xfId="0" applyFont="1" applyFill="1" applyBorder="1" applyAlignment="1" applyProtection="1">
      <alignment horizontal="center" vertical="center"/>
      <protection/>
    </xf>
    <xf numFmtId="0" fontId="24" fillId="3" borderId="0" xfId="0" applyFont="1" applyFill="1" applyBorder="1" applyAlignment="1" applyProtection="1">
      <alignment horizontal="center" vertical="center"/>
      <protection/>
    </xf>
    <xf numFmtId="0" fontId="24" fillId="3" borderId="3" xfId="0" applyFont="1" applyFill="1" applyBorder="1" applyAlignment="1" applyProtection="1">
      <alignment horizontal="center" vertical="center"/>
      <protection/>
    </xf>
    <xf numFmtId="0" fontId="5" fillId="0" borderId="0" xfId="0" applyFont="1" applyBorder="1" applyAlignment="1">
      <alignment horizontal="justify" vertical="center" wrapText="1"/>
    </xf>
    <xf numFmtId="0" fontId="38" fillId="0" borderId="0" xfId="0" applyFont="1" applyAlignment="1">
      <alignment horizontal="justify" vertical="center" wrapText="1"/>
    </xf>
    <xf numFmtId="0" fontId="24" fillId="3" borderId="2"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0" xfId="0" applyFont="1" applyFill="1" applyBorder="1" applyAlignment="1" applyProtection="1">
      <alignment horizontal="center" vertical="center" wrapText="1"/>
      <protection/>
    </xf>
    <xf numFmtId="0" fontId="40" fillId="3" borderId="3" xfId="0" applyFont="1" applyFill="1" applyBorder="1" applyAlignment="1">
      <alignment horizontal="center" vertical="center" wrapText="1"/>
    </xf>
    <xf numFmtId="0" fontId="5" fillId="3" borderId="1" xfId="0" applyFont="1" applyFill="1" applyBorder="1" applyAlignment="1">
      <alignment horizontal="center" wrapText="1"/>
    </xf>
    <xf numFmtId="0" fontId="11" fillId="0" borderId="0" xfId="0" applyFont="1" applyAlignment="1">
      <alignment horizontal="right"/>
    </xf>
    <xf numFmtId="0" fontId="5" fillId="0" borderId="0" xfId="0" applyFont="1" applyAlignment="1">
      <alignment horizontal="justify" vertical="top" wrapText="1"/>
    </xf>
    <xf numFmtId="0" fontId="38" fillId="0" borderId="0" xfId="0" applyFont="1" applyAlignment="1">
      <alignment horizontal="justify" vertical="top" wrapText="1"/>
    </xf>
    <xf numFmtId="2" fontId="5" fillId="3" borderId="3" xfId="0" applyNumberFormat="1" applyFont="1" applyFill="1" applyBorder="1" applyAlignment="1">
      <alignment horizontal="center"/>
    </xf>
    <xf numFmtId="0" fontId="5" fillId="0" borderId="0" xfId="0" applyFont="1" applyAlignment="1">
      <alignment horizontal="center"/>
    </xf>
    <xf numFmtId="0" fontId="5" fillId="3" borderId="8" xfId="0" applyFont="1" applyFill="1" applyBorder="1" applyAlignment="1">
      <alignment horizontal="center"/>
    </xf>
    <xf numFmtId="0" fontId="5" fillId="3" borderId="2" xfId="0" applyFont="1" applyFill="1" applyBorder="1" applyAlignment="1">
      <alignment horizontal="center"/>
    </xf>
    <xf numFmtId="0" fontId="5" fillId="3" borderId="9" xfId="0" applyFont="1" applyFill="1" applyBorder="1" applyAlignment="1">
      <alignment horizontal="center"/>
    </xf>
    <xf numFmtId="0" fontId="0" fillId="0" borderId="0" xfId="0" applyFont="1" applyAlignment="1">
      <alignment horizontal="justify" vertical="center" wrapText="1"/>
    </xf>
    <xf numFmtId="0" fontId="5" fillId="0" borderId="0" xfId="0" applyFont="1" applyAlignment="1">
      <alignment horizontal="justify"/>
    </xf>
    <xf numFmtId="0" fontId="49" fillId="2" borderId="0" xfId="0" applyFont="1" applyFill="1" applyAlignment="1">
      <alignment horizontal="right"/>
    </xf>
    <xf numFmtId="0" fontId="56" fillId="0" borderId="0" xfId="0" applyFont="1" applyFill="1" applyAlignment="1">
      <alignment horizontal="center"/>
    </xf>
    <xf numFmtId="0" fontId="21" fillId="3" borderId="0" xfId="0" applyFont="1" applyFill="1" applyAlignment="1">
      <alignment horizontal="center"/>
    </xf>
    <xf numFmtId="0" fontId="7" fillId="2" borderId="0" xfId="20" applyFont="1" applyFill="1" applyAlignment="1">
      <alignment horizontal="right"/>
    </xf>
    <xf numFmtId="0" fontId="1" fillId="0" borderId="2" xfId="0" applyFont="1" applyBorder="1" applyAlignment="1">
      <alignment wrapText="1"/>
    </xf>
    <xf numFmtId="0" fontId="0" fillId="0" borderId="2" xfId="0" applyBorder="1" applyAlignment="1">
      <alignment wrapText="1"/>
    </xf>
    <xf numFmtId="0" fontId="15" fillId="0" borderId="0" xfId="0" applyFont="1" applyBorder="1" applyAlignment="1">
      <alignment horizontal="center" vertical="center" wrapText="1"/>
    </xf>
    <xf numFmtId="2" fontId="5" fillId="3" borderId="0" xfId="0" applyNumberFormat="1" applyFont="1" applyFill="1" applyBorder="1" applyAlignment="1">
      <alignment horizontal="center"/>
    </xf>
    <xf numFmtId="0" fontId="0" fillId="0" borderId="2" xfId="0" applyFont="1" applyBorder="1" applyAlignment="1">
      <alignment wrapText="1"/>
    </xf>
    <xf numFmtId="0" fontId="0" fillId="0" borderId="0" xfId="0" applyFont="1" applyAlignment="1">
      <alignment wrapText="1"/>
    </xf>
    <xf numFmtId="0" fontId="1" fillId="0" borderId="0" xfId="0" applyFont="1" applyAlignment="1">
      <alignment horizontal="justify" vertical="top" wrapText="1"/>
    </xf>
    <xf numFmtId="0" fontId="0" fillId="0" borderId="0" xfId="0" applyAlignment="1">
      <alignment horizontal="justify" vertical="top" wrapText="1"/>
    </xf>
    <xf numFmtId="0" fontId="5" fillId="0" borderId="0" xfId="20" applyNumberFormat="1" applyFont="1" applyFill="1" applyAlignment="1">
      <alignment horizontal="left" vertical="center" wrapText="1"/>
    </xf>
    <xf numFmtId="0" fontId="5" fillId="2" borderId="0" xfId="0" applyFont="1" applyFill="1" applyAlignment="1">
      <alignment/>
    </xf>
    <xf numFmtId="0" fontId="1" fillId="2" borderId="10" xfId="0" applyFont="1" applyFill="1" applyBorder="1" applyAlignment="1">
      <alignment horizontal="center" vertical="center"/>
    </xf>
    <xf numFmtId="3" fontId="1" fillId="2" borderId="10" xfId="0" applyNumberFormat="1" applyFont="1" applyFill="1" applyBorder="1" applyAlignment="1">
      <alignment horizontal="right" vertical="center"/>
    </xf>
    <xf numFmtId="167" fontId="5" fillId="2" borderId="10" xfId="0" applyNumberFormat="1" applyFont="1" applyFill="1" applyBorder="1" applyAlignment="1">
      <alignment horizontal="center" vertical="center"/>
    </xf>
    <xf numFmtId="0" fontId="1" fillId="2" borderId="0" xfId="0" applyFont="1" applyFill="1" applyBorder="1" applyAlignment="1">
      <alignment horizontal="center" vertical="center"/>
    </xf>
    <xf numFmtId="3" fontId="1" fillId="2" borderId="0" xfId="0" applyNumberFormat="1" applyFont="1" applyFill="1" applyBorder="1" applyAlignment="1">
      <alignment horizontal="right" vertical="center"/>
    </xf>
    <xf numFmtId="167" fontId="5" fillId="2" borderId="0" xfId="0" applyNumberFormat="1" applyFont="1" applyFill="1" applyBorder="1" applyAlignment="1">
      <alignment horizontal="center" vertical="center"/>
    </xf>
    <xf numFmtId="0" fontId="1" fillId="2" borderId="11" xfId="0" applyFont="1" applyFill="1" applyBorder="1" applyAlignment="1">
      <alignment horizontal="center" vertical="center"/>
    </xf>
    <xf numFmtId="3" fontId="1" fillId="2" borderId="11" xfId="0" applyNumberFormat="1" applyFont="1" applyFill="1" applyBorder="1" applyAlignment="1">
      <alignment horizontal="right" vertical="center"/>
    </xf>
    <xf numFmtId="167" fontId="5" fillId="2" borderId="11" xfId="0" applyNumberFormat="1" applyFont="1" applyFill="1" applyBorder="1" applyAlignment="1">
      <alignment horizontal="center" vertical="center"/>
    </xf>
    <xf numFmtId="0" fontId="1" fillId="2" borderId="0" xfId="0" applyFont="1" applyFill="1" applyAlignment="1">
      <alignment horizontal="left" vertical="center" wrapText="1"/>
    </xf>
    <xf numFmtId="0" fontId="5" fillId="2" borderId="0" xfId="0" applyFont="1" applyFill="1" applyAlignment="1">
      <alignment horizontal="center"/>
    </xf>
    <xf numFmtId="0" fontId="5" fillId="3" borderId="12"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4" fillId="2" borderId="10" xfId="0" applyFont="1" applyFill="1" applyBorder="1" applyAlignment="1">
      <alignment horizontal="center" vertical="center"/>
    </xf>
    <xf numFmtId="3" fontId="34" fillId="2" borderId="10" xfId="0" applyNumberFormat="1" applyFont="1" applyFill="1" applyBorder="1" applyAlignment="1">
      <alignment horizontal="right" vertical="center"/>
    </xf>
    <xf numFmtId="3" fontId="34" fillId="2" borderId="10" xfId="0" applyNumberFormat="1" applyFont="1" applyFill="1" applyBorder="1" applyAlignment="1">
      <alignment horizontal="center" vertical="center"/>
    </xf>
    <xf numFmtId="167" fontId="35" fillId="2" borderId="10" xfId="0" applyNumberFormat="1" applyFont="1" applyFill="1" applyBorder="1" applyAlignment="1">
      <alignment horizontal="center" vertical="center"/>
    </xf>
    <xf numFmtId="0" fontId="34" fillId="2" borderId="0" xfId="0" applyFont="1" applyFill="1" applyBorder="1" applyAlignment="1">
      <alignment horizontal="center" vertical="center"/>
    </xf>
    <xf numFmtId="3" fontId="34" fillId="2" borderId="0" xfId="0" applyNumberFormat="1" applyFont="1" applyFill="1" applyBorder="1" applyAlignment="1">
      <alignment horizontal="right" vertical="center"/>
    </xf>
    <xf numFmtId="3" fontId="34" fillId="2" borderId="0" xfId="0" applyNumberFormat="1" applyFont="1" applyFill="1" applyBorder="1" applyAlignment="1">
      <alignment horizontal="center" vertical="center"/>
    </xf>
    <xf numFmtId="167" fontId="35" fillId="2" borderId="0" xfId="0" applyNumberFormat="1" applyFont="1" applyFill="1" applyBorder="1" applyAlignment="1">
      <alignment horizontal="center" vertical="center"/>
    </xf>
    <xf numFmtId="0" fontId="34" fillId="2" borderId="11" xfId="0" applyFont="1" applyFill="1" applyBorder="1" applyAlignment="1">
      <alignment horizontal="center" vertical="center"/>
    </xf>
    <xf numFmtId="3" fontId="34" fillId="2" borderId="11" xfId="0" applyNumberFormat="1" applyFont="1" applyFill="1" applyBorder="1" applyAlignment="1">
      <alignment horizontal="right" vertical="center"/>
    </xf>
    <xf numFmtId="3" fontId="34" fillId="2" borderId="11" xfId="0" applyNumberFormat="1" applyFont="1" applyFill="1" applyBorder="1" applyAlignment="1">
      <alignment horizontal="center" vertical="center"/>
    </xf>
    <xf numFmtId="167" fontId="35" fillId="2" borderId="11" xfId="0" applyNumberFormat="1" applyFont="1" applyFill="1" applyBorder="1" applyAlignment="1">
      <alignment horizontal="center" vertical="center"/>
    </xf>
    <xf numFmtId="0" fontId="34" fillId="2" borderId="0" xfId="0" applyFont="1" applyFill="1" applyAlignment="1">
      <alignment horizontal="left" vertical="center" wrapText="1"/>
    </xf>
    <xf numFmtId="0" fontId="5" fillId="0" borderId="0" xfId="20" applyFont="1" applyFill="1" applyAlignment="1">
      <alignment horizontal="justify"/>
    </xf>
    <xf numFmtId="0" fontId="5" fillId="0" borderId="0" xfId="20" applyFont="1" applyFill="1" applyAlignment="1">
      <alignment horizontal="left"/>
    </xf>
    <xf numFmtId="0" fontId="5" fillId="0" borderId="0" xfId="20" applyFont="1" applyFill="1" applyAlignment="1">
      <alignment horizontal="left" vertical="center" wrapText="1"/>
    </xf>
    <xf numFmtId="0" fontId="5" fillId="0" borderId="0" xfId="20" applyFont="1" applyFill="1" applyAlignment="1">
      <alignment/>
    </xf>
    <xf numFmtId="0" fontId="5" fillId="0" borderId="0" xfId="20" applyFont="1" applyFill="1" applyAlignment="1">
      <alignment horizontal="left"/>
    </xf>
    <xf numFmtId="0" fontId="7" fillId="0" borderId="0" xfId="20" applyFont="1" applyAlignment="1">
      <alignment horizontal="left" vertical="top" wrapText="1"/>
    </xf>
    <xf numFmtId="0" fontId="5" fillId="0" borderId="0" xfId="20" applyFont="1" applyFill="1" applyAlignment="1">
      <alignment horizontal="left" vertical="center" wrapText="1"/>
    </xf>
    <xf numFmtId="0" fontId="11" fillId="2" borderId="0" xfId="0" applyFont="1" applyFill="1" applyAlignment="1">
      <alignment horizontal="right"/>
    </xf>
    <xf numFmtId="0" fontId="7" fillId="2" borderId="0" xfId="20" applyFont="1" applyFill="1" applyAlignment="1">
      <alignment/>
    </xf>
    <xf numFmtId="0" fontId="28" fillId="2" borderId="0" xfId="0" applyFont="1" applyFill="1" applyAlignment="1">
      <alignment/>
    </xf>
    <xf numFmtId="0" fontId="5" fillId="2" borderId="0" xfId="0" applyFont="1" applyFill="1" applyAlignment="1">
      <alignment horizontal="left"/>
    </xf>
    <xf numFmtId="0" fontId="15" fillId="2" borderId="0" xfId="0" applyFont="1" applyFill="1" applyAlignment="1">
      <alignment horizontal="left" vertical="justify"/>
    </xf>
    <xf numFmtId="0" fontId="25" fillId="2" borderId="0" xfId="0" applyFont="1" applyFill="1" applyAlignment="1">
      <alignment horizontal="left" vertical="justify"/>
    </xf>
    <xf numFmtId="0" fontId="5" fillId="2" borderId="0" xfId="0" applyFont="1" applyFill="1" applyAlignment="1">
      <alignment horizontal="left" vertical="justify"/>
    </xf>
    <xf numFmtId="0" fontId="25" fillId="2" borderId="0" xfId="0" applyFont="1" applyFill="1" applyAlignment="1">
      <alignment horizontal="justify"/>
    </xf>
    <xf numFmtId="3" fontId="25" fillId="2" borderId="0" xfId="0" applyNumberFormat="1" applyFont="1" applyFill="1" applyBorder="1" applyAlignment="1">
      <alignment horizontal="left" vertical="justify"/>
    </xf>
    <xf numFmtId="0" fontId="34" fillId="3" borderId="0" xfId="0" applyFont="1" applyFill="1" applyBorder="1" applyAlignment="1">
      <alignment horizontal="center" vertical="center"/>
    </xf>
    <xf numFmtId="3" fontId="34" fillId="3" borderId="0" xfId="0" applyNumberFormat="1" applyFont="1" applyFill="1" applyBorder="1" applyAlignment="1">
      <alignment horizontal="right" vertical="center"/>
    </xf>
    <xf numFmtId="3" fontId="34" fillId="3" borderId="0" xfId="0" applyNumberFormat="1" applyFont="1" applyFill="1" applyBorder="1" applyAlignment="1">
      <alignment horizontal="center" vertical="center"/>
    </xf>
    <xf numFmtId="167" fontId="35" fillId="3" borderId="0" xfId="0" applyNumberFormat="1" applyFont="1" applyFill="1" applyBorder="1" applyAlignment="1">
      <alignment horizontal="center" vertical="center"/>
    </xf>
    <xf numFmtId="0" fontId="1" fillId="3" borderId="0" xfId="0" applyFont="1" applyFill="1" applyBorder="1" applyAlignment="1">
      <alignment horizontal="center" vertical="center"/>
    </xf>
    <xf numFmtId="3" fontId="1" fillId="3" borderId="0" xfId="0" applyNumberFormat="1" applyFont="1" applyFill="1" applyBorder="1" applyAlignment="1">
      <alignment horizontal="right" vertical="center"/>
    </xf>
    <xf numFmtId="167" fontId="5" fillId="3" borderId="0" xfId="0" applyNumberFormat="1" applyFont="1" applyFill="1" applyBorder="1" applyAlignment="1">
      <alignment horizontal="center" vertical="center"/>
    </xf>
    <xf numFmtId="0" fontId="5" fillId="2" borderId="0" xfId="0" applyFont="1" applyFill="1" applyAlignment="1">
      <alignment horizontal="right" vertical="top"/>
    </xf>
    <xf numFmtId="0" fontId="29" fillId="2" borderId="0" xfId="0" applyFont="1" applyFill="1" applyAlignment="1">
      <alignment horizontal="left" vertical="top"/>
    </xf>
    <xf numFmtId="0" fontId="29" fillId="2" borderId="0" xfId="0" applyFont="1" applyFill="1" applyBorder="1" applyAlignment="1">
      <alignment horizontal="left" vertical="top"/>
    </xf>
    <xf numFmtId="49" fontId="5" fillId="2" borderId="0" xfId="0" applyNumberFormat="1" applyFont="1" applyFill="1" applyAlignment="1">
      <alignment horizontal="righ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wmf" /><Relationship Id="rId2" Type="http://schemas.openxmlformats.org/officeDocument/2006/relationships/image" Target="../media/image33.wmf" /></Relationships>
</file>

<file path=xl/drawings/_rels/drawing2.xml.rels><?xml version="1.0" encoding="utf-8" standalone="yes"?><Relationships xmlns="http://schemas.openxmlformats.org/package/2006/relationships"><Relationship Id="rId1" Type="http://schemas.openxmlformats.org/officeDocument/2006/relationships/image" Target="../media/image34.wmf" /><Relationship Id="rId2" Type="http://schemas.openxmlformats.org/officeDocument/2006/relationships/image" Target="../media/image35.wmf" /><Relationship Id="rId3" Type="http://schemas.openxmlformats.org/officeDocument/2006/relationships/image" Target="../media/image36.wmf" /><Relationship Id="rId4" Type="http://schemas.openxmlformats.org/officeDocument/2006/relationships/image" Target="../media/image37.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7.wmf" /><Relationship Id="rId3" Type="http://schemas.openxmlformats.org/officeDocument/2006/relationships/image" Target="../media/image8.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9.wmf" /><Relationship Id="rId7" Type="http://schemas.openxmlformats.org/officeDocument/2006/relationships/image" Target="../media/image10.wmf" /><Relationship Id="rId8" Type="http://schemas.openxmlformats.org/officeDocument/2006/relationships/image" Target="../media/image11.wmf" /><Relationship Id="rId9" Type="http://schemas.openxmlformats.org/officeDocument/2006/relationships/image" Target="../media/image12.wmf" /><Relationship Id="rId10" Type="http://schemas.openxmlformats.org/officeDocument/2006/relationships/image" Target="../media/image1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14.wmf" /><Relationship Id="rId7" Type="http://schemas.openxmlformats.org/officeDocument/2006/relationships/image" Target="../media/image15.wmf" /><Relationship Id="rId8" Type="http://schemas.openxmlformats.org/officeDocument/2006/relationships/image" Target="../media/image16.wmf" /><Relationship Id="rId9" Type="http://schemas.openxmlformats.org/officeDocument/2006/relationships/image" Target="../media/image17.wmf" /><Relationship Id="rId10" Type="http://schemas.openxmlformats.org/officeDocument/2006/relationships/image" Target="../media/image18.wmf" /><Relationship Id="rId11" Type="http://schemas.openxmlformats.org/officeDocument/2006/relationships/image" Target="../media/image19.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0.wmf" /><Relationship Id="rId2" Type="http://schemas.openxmlformats.org/officeDocument/2006/relationships/image" Target="../media/image21.wmf" /><Relationship Id="rId3" Type="http://schemas.openxmlformats.org/officeDocument/2006/relationships/image" Target="../media/image22.wmf" /><Relationship Id="rId4" Type="http://schemas.openxmlformats.org/officeDocument/2006/relationships/image" Target="../media/image23.wmf" /><Relationship Id="rId5" Type="http://schemas.openxmlformats.org/officeDocument/2006/relationships/image" Target="../media/image24.wmf" /><Relationship Id="rId6" Type="http://schemas.openxmlformats.org/officeDocument/2006/relationships/image" Target="../media/image25.wmf" /><Relationship Id="rId7" Type="http://schemas.openxmlformats.org/officeDocument/2006/relationships/image" Target="../media/image26.wmf" /><Relationship Id="rId8" Type="http://schemas.openxmlformats.org/officeDocument/2006/relationships/image" Target="../media/image27.wmf" /><Relationship Id="rId9" Type="http://schemas.openxmlformats.org/officeDocument/2006/relationships/image" Target="../media/image28.wmf" /><Relationship Id="rId10" Type="http://schemas.openxmlformats.org/officeDocument/2006/relationships/image" Target="../media/image29.wmf" /><Relationship Id="rId11" Type="http://schemas.openxmlformats.org/officeDocument/2006/relationships/image" Target="../media/image30.wmf" /><Relationship Id="rId12" Type="http://schemas.openxmlformats.org/officeDocument/2006/relationships/image" Target="../media/image3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8.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9.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2209800</xdr:colOff>
      <xdr:row>9</xdr:row>
      <xdr:rowOff>133350</xdr:rowOff>
    </xdr:from>
    <xdr:to>
      <xdr:col>4</xdr:col>
      <xdr:colOff>676275</xdr:colOff>
      <xdr:row>10</xdr:row>
      <xdr:rowOff>161925</xdr:rowOff>
    </xdr:to>
    <xdr:pic>
      <xdr:nvPicPr>
        <xdr:cNvPr id="1" name="Picture 5"/>
        <xdr:cNvPicPr preferRelativeResize="1">
          <a:picLocks noChangeAspect="1"/>
        </xdr:cNvPicPr>
      </xdr:nvPicPr>
      <xdr:blipFill>
        <a:blip r:embed="rId1"/>
        <a:stretch>
          <a:fillRect/>
        </a:stretch>
      </xdr:blipFill>
      <xdr:spPr>
        <a:xfrm>
          <a:off x="3152775" y="1666875"/>
          <a:ext cx="1895475" cy="219075"/>
        </a:xfrm>
        <a:prstGeom prst="rect">
          <a:avLst/>
        </a:prstGeom>
        <a:noFill/>
        <a:ln w="9525" cmpd="sng">
          <a:noFill/>
        </a:ln>
      </xdr:spPr>
    </xdr:pic>
    <xdr:clientData/>
  </xdr:twoCellAnchor>
  <xdr:twoCellAnchor>
    <xdr:from>
      <xdr:col>3</xdr:col>
      <xdr:colOff>38100</xdr:colOff>
      <xdr:row>14</xdr:row>
      <xdr:rowOff>9525</xdr:rowOff>
    </xdr:from>
    <xdr:to>
      <xdr:col>4</xdr:col>
      <xdr:colOff>533400</xdr:colOff>
      <xdr:row>15</xdr:row>
      <xdr:rowOff>47625</xdr:rowOff>
    </xdr:to>
    <xdr:pic>
      <xdr:nvPicPr>
        <xdr:cNvPr id="2" name="Picture 6"/>
        <xdr:cNvPicPr preferRelativeResize="1">
          <a:picLocks noChangeAspect="1"/>
        </xdr:cNvPicPr>
      </xdr:nvPicPr>
      <xdr:blipFill>
        <a:blip r:embed="rId2"/>
        <a:stretch>
          <a:fillRect/>
        </a:stretch>
      </xdr:blipFill>
      <xdr:spPr>
        <a:xfrm>
          <a:off x="3257550" y="2638425"/>
          <a:ext cx="16478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904875</xdr:colOff>
      <xdr:row>9</xdr:row>
      <xdr:rowOff>190500</xdr:rowOff>
    </xdr:to>
    <xdr:pic>
      <xdr:nvPicPr>
        <xdr:cNvPr id="1" name="Picture 7"/>
        <xdr:cNvPicPr preferRelativeResize="1">
          <a:picLocks noChangeAspect="1"/>
        </xdr:cNvPicPr>
      </xdr:nvPicPr>
      <xdr:blipFill>
        <a:blip r:embed="rId1"/>
        <a:stretch>
          <a:fillRect/>
        </a:stretch>
      </xdr:blipFill>
      <xdr:spPr>
        <a:xfrm>
          <a:off x="1028700" y="1647825"/>
          <a:ext cx="904875" cy="190500"/>
        </a:xfrm>
        <a:prstGeom prst="rect">
          <a:avLst/>
        </a:prstGeom>
        <a:noFill/>
        <a:ln w="9525" cmpd="sng">
          <a:noFill/>
        </a:ln>
      </xdr:spPr>
    </xdr:pic>
    <xdr:clientData/>
  </xdr:twoCellAnchor>
  <xdr:twoCellAnchor>
    <xdr:from>
      <xdr:col>2</xdr:col>
      <xdr:colOff>0</xdr:colOff>
      <xdr:row>13</xdr:row>
      <xdr:rowOff>0</xdr:rowOff>
    </xdr:from>
    <xdr:to>
      <xdr:col>2</xdr:col>
      <xdr:colOff>1228725</xdr:colOff>
      <xdr:row>14</xdr:row>
      <xdr:rowOff>190500</xdr:rowOff>
    </xdr:to>
    <xdr:pic>
      <xdr:nvPicPr>
        <xdr:cNvPr id="2" name="Picture 6"/>
        <xdr:cNvPicPr preferRelativeResize="1">
          <a:picLocks noChangeAspect="1"/>
        </xdr:cNvPicPr>
      </xdr:nvPicPr>
      <xdr:blipFill>
        <a:blip r:embed="rId2"/>
        <a:stretch>
          <a:fillRect/>
        </a:stretch>
      </xdr:blipFill>
      <xdr:spPr>
        <a:xfrm>
          <a:off x="1028700" y="2447925"/>
          <a:ext cx="1228725" cy="390525"/>
        </a:xfrm>
        <a:prstGeom prst="rect">
          <a:avLst/>
        </a:prstGeom>
        <a:noFill/>
        <a:ln w="9525" cmpd="sng">
          <a:noFill/>
        </a:ln>
      </xdr:spPr>
    </xdr:pic>
    <xdr:clientData/>
  </xdr:twoCellAnchor>
  <xdr:twoCellAnchor>
    <xdr:from>
      <xdr:col>2</xdr:col>
      <xdr:colOff>0</xdr:colOff>
      <xdr:row>18</xdr:row>
      <xdr:rowOff>0</xdr:rowOff>
    </xdr:from>
    <xdr:to>
      <xdr:col>2</xdr:col>
      <xdr:colOff>1095375</xdr:colOff>
      <xdr:row>19</xdr:row>
      <xdr:rowOff>0</xdr:rowOff>
    </xdr:to>
    <xdr:pic>
      <xdr:nvPicPr>
        <xdr:cNvPr id="3" name="Picture 5"/>
        <xdr:cNvPicPr preferRelativeResize="1">
          <a:picLocks noChangeAspect="1"/>
        </xdr:cNvPicPr>
      </xdr:nvPicPr>
      <xdr:blipFill>
        <a:blip r:embed="rId3"/>
        <a:stretch>
          <a:fillRect/>
        </a:stretch>
      </xdr:blipFill>
      <xdr:spPr>
        <a:xfrm>
          <a:off x="1028700" y="3448050"/>
          <a:ext cx="1095375" cy="200025"/>
        </a:xfrm>
        <a:prstGeom prst="rect">
          <a:avLst/>
        </a:prstGeom>
        <a:noFill/>
        <a:ln w="9525" cmpd="sng">
          <a:noFill/>
        </a:ln>
      </xdr:spPr>
    </xdr:pic>
    <xdr:clientData/>
  </xdr:twoCellAnchor>
  <xdr:twoCellAnchor>
    <xdr:from>
      <xdr:col>2</xdr:col>
      <xdr:colOff>0</xdr:colOff>
      <xdr:row>22</xdr:row>
      <xdr:rowOff>0</xdr:rowOff>
    </xdr:from>
    <xdr:to>
      <xdr:col>2</xdr:col>
      <xdr:colOff>714375</xdr:colOff>
      <xdr:row>23</xdr:row>
      <xdr:rowOff>0</xdr:rowOff>
    </xdr:to>
    <xdr:pic>
      <xdr:nvPicPr>
        <xdr:cNvPr id="4" name="Picture 4"/>
        <xdr:cNvPicPr preferRelativeResize="1">
          <a:picLocks noChangeAspect="1"/>
        </xdr:cNvPicPr>
      </xdr:nvPicPr>
      <xdr:blipFill>
        <a:blip r:embed="rId4"/>
        <a:stretch>
          <a:fillRect/>
        </a:stretch>
      </xdr:blipFill>
      <xdr:spPr>
        <a:xfrm>
          <a:off x="1028700" y="4248150"/>
          <a:ext cx="714375"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vmlDrawing" Target="../drawings/vmlDrawing2.v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vmlDrawing" Target="../drawings/vmlDrawing3.vml" /><Relationship Id="rId1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vmlDrawing" Target="../drawings/vmlDrawing4.vml" /><Relationship Id="rId1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45"/>
  <sheetViews>
    <sheetView showGridLines="0" tabSelected="1" view="pageBreakPreview" zoomScaleSheetLayoutView="100" workbookViewId="0" topLeftCell="A1">
      <selection activeCell="A1" sqref="A1"/>
    </sheetView>
  </sheetViews>
  <sheetFormatPr defaultColWidth="9.140625" defaultRowHeight="12.75"/>
  <cols>
    <col min="1" max="2" width="4.28125" style="2" customWidth="1"/>
    <col min="3" max="3" width="0.85546875" style="15" customWidth="1"/>
    <col min="4" max="4" width="14.7109375" style="2" customWidth="1"/>
    <col min="5" max="5" width="15.28125" style="2" customWidth="1"/>
    <col min="6" max="6" width="11.421875" style="2" customWidth="1"/>
    <col min="7" max="7" width="13.140625" style="2" customWidth="1"/>
    <col min="8" max="8" width="13.00390625" style="2" customWidth="1"/>
    <col min="9" max="9" width="10.8515625" style="2" customWidth="1"/>
    <col min="10" max="10" width="3.28125" style="2" customWidth="1"/>
    <col min="11" max="16384" width="8.8515625" style="2" customWidth="1"/>
  </cols>
  <sheetData>
    <row r="2" spans="9:12" ht="12.75">
      <c r="I2" s="3" t="s">
        <v>14</v>
      </c>
      <c r="J2" s="3"/>
      <c r="K2" s="3"/>
      <c r="L2" s="3"/>
    </row>
    <row r="4" spans="2:12" s="5" customFormat="1" ht="20.25">
      <c r="B4" s="332" t="s">
        <v>1</v>
      </c>
      <c r="C4" s="332"/>
      <c r="D4" s="332"/>
      <c r="E4" s="332"/>
      <c r="F4" s="332"/>
      <c r="G4" s="332"/>
      <c r="H4" s="332"/>
      <c r="I4" s="332"/>
      <c r="J4" s="23"/>
      <c r="K4" s="23"/>
      <c r="L4" s="23"/>
    </row>
    <row r="5" spans="2:7" s="5" customFormat="1" ht="12.75">
      <c r="B5" s="13"/>
      <c r="C5" s="21"/>
      <c r="D5" s="20"/>
      <c r="E5" s="20"/>
      <c r="F5" s="13"/>
      <c r="G5" s="13"/>
    </row>
    <row r="6" spans="2:9" s="5" customFormat="1" ht="18.75">
      <c r="B6" s="333" t="s">
        <v>3</v>
      </c>
      <c r="C6" s="333"/>
      <c r="D6" s="333"/>
      <c r="E6" s="333"/>
      <c r="F6" s="333"/>
      <c r="G6" s="333"/>
      <c r="H6" s="333"/>
      <c r="I6" s="333"/>
    </row>
    <row r="7" spans="2:9" s="5" customFormat="1" ht="15" customHeight="1">
      <c r="B7" s="245"/>
      <c r="C7" s="246"/>
      <c r="D7" s="22"/>
      <c r="E7" s="61"/>
      <c r="F7" s="249"/>
      <c r="G7" s="46"/>
      <c r="H7" s="46"/>
      <c r="I7" s="46"/>
    </row>
    <row r="8" spans="2:13" s="5" customFormat="1" ht="15" customHeight="1">
      <c r="B8" s="245">
        <f>B7+1</f>
        <v>1</v>
      </c>
      <c r="C8" s="246" t="s">
        <v>9</v>
      </c>
      <c r="D8" s="22" t="s">
        <v>17</v>
      </c>
      <c r="E8" s="61" t="s">
        <v>262</v>
      </c>
      <c r="F8" s="19"/>
      <c r="G8" s="11"/>
      <c r="H8" s="11"/>
      <c r="I8" s="11"/>
      <c r="J8" s="11"/>
      <c r="K8" s="11"/>
      <c r="L8" s="11"/>
      <c r="M8" s="4"/>
    </row>
    <row r="9" spans="2:13" s="5" customFormat="1" ht="15" customHeight="1">
      <c r="B9" s="247">
        <f aca="true" t="shared" si="0" ref="B9:B15">+B8+1</f>
        <v>2</v>
      </c>
      <c r="C9" s="248" t="s">
        <v>5</v>
      </c>
      <c r="D9" s="22" t="s">
        <v>18</v>
      </c>
      <c r="E9" s="22" t="s">
        <v>263</v>
      </c>
      <c r="F9" s="19"/>
      <c r="G9" s="11"/>
      <c r="H9" s="11"/>
      <c r="I9" s="11"/>
      <c r="J9" s="11"/>
      <c r="K9" s="11"/>
      <c r="L9" s="11"/>
      <c r="M9" s="4"/>
    </row>
    <row r="10" spans="2:13" s="5" customFormat="1" ht="15" customHeight="1">
      <c r="B10" s="247">
        <f t="shared" si="0"/>
        <v>3</v>
      </c>
      <c r="C10" s="248" t="s">
        <v>6</v>
      </c>
      <c r="D10" s="22" t="s">
        <v>19</v>
      </c>
      <c r="E10" s="22" t="s">
        <v>264</v>
      </c>
      <c r="F10" s="19"/>
      <c r="G10" s="11"/>
      <c r="H10" s="11"/>
      <c r="I10" s="11"/>
      <c r="J10" s="11"/>
      <c r="K10" s="11"/>
      <c r="L10" s="11"/>
      <c r="M10" s="4"/>
    </row>
    <row r="11" spans="2:13" s="5" customFormat="1" ht="15" customHeight="1">
      <c r="B11" s="247">
        <f t="shared" si="0"/>
        <v>4</v>
      </c>
      <c r="C11" s="248" t="s">
        <v>7</v>
      </c>
      <c r="D11" s="22" t="s">
        <v>20</v>
      </c>
      <c r="E11" s="22"/>
      <c r="F11" s="19"/>
      <c r="G11" s="11"/>
      <c r="H11" s="11"/>
      <c r="I11" s="11"/>
      <c r="J11" s="11"/>
      <c r="K11" s="11"/>
      <c r="L11" s="11"/>
      <c r="M11" s="4"/>
    </row>
    <row r="12" spans="2:13" s="5" customFormat="1" ht="15" customHeight="1">
      <c r="B12" s="247">
        <f t="shared" si="0"/>
        <v>5</v>
      </c>
      <c r="C12" s="248" t="s">
        <v>8</v>
      </c>
      <c r="D12" s="22" t="s">
        <v>21</v>
      </c>
      <c r="E12" s="22" t="s">
        <v>265</v>
      </c>
      <c r="F12" s="19"/>
      <c r="G12" s="11"/>
      <c r="H12" s="11"/>
      <c r="I12" s="11"/>
      <c r="J12" s="11"/>
      <c r="K12" s="11"/>
      <c r="L12" s="11"/>
      <c r="M12" s="4"/>
    </row>
    <row r="13" spans="2:13" s="5" customFormat="1" ht="15" customHeight="1">
      <c r="B13" s="247">
        <f t="shared" si="0"/>
        <v>6</v>
      </c>
      <c r="C13" s="248" t="s">
        <v>9</v>
      </c>
      <c r="D13" s="22" t="s">
        <v>22</v>
      </c>
      <c r="E13" s="22" t="s">
        <v>266</v>
      </c>
      <c r="F13" s="19"/>
      <c r="G13" s="11"/>
      <c r="H13" s="11"/>
      <c r="I13" s="11"/>
      <c r="J13" s="11"/>
      <c r="K13" s="11"/>
      <c r="L13" s="11"/>
      <c r="M13" s="4"/>
    </row>
    <row r="14" spans="2:13" s="5" customFormat="1" ht="15" customHeight="1">
      <c r="B14" s="247">
        <f t="shared" si="0"/>
        <v>7</v>
      </c>
      <c r="C14" s="248" t="s">
        <v>10</v>
      </c>
      <c r="D14" s="22" t="s">
        <v>23</v>
      </c>
      <c r="E14" s="22" t="s">
        <v>267</v>
      </c>
      <c r="F14" s="19"/>
      <c r="G14" s="11"/>
      <c r="H14" s="11"/>
      <c r="I14" s="11"/>
      <c r="J14" s="11"/>
      <c r="K14" s="11"/>
      <c r="L14" s="11"/>
      <c r="M14" s="4"/>
    </row>
    <row r="15" spans="2:13" s="5" customFormat="1" ht="15" customHeight="1">
      <c r="B15" s="247">
        <f t="shared" si="0"/>
        <v>8</v>
      </c>
      <c r="C15" s="248" t="s">
        <v>11</v>
      </c>
      <c r="D15" s="22" t="s">
        <v>24</v>
      </c>
      <c r="E15" s="22" t="s">
        <v>268</v>
      </c>
      <c r="F15" s="19"/>
      <c r="G15" s="11"/>
      <c r="H15" s="11"/>
      <c r="I15" s="11"/>
      <c r="J15" s="11"/>
      <c r="K15" s="11"/>
      <c r="L15" s="11"/>
      <c r="M15" s="4"/>
    </row>
    <row r="16" spans="2:13" s="5" customFormat="1" ht="15" customHeight="1">
      <c r="B16" s="247">
        <f aca="true" t="shared" si="1" ref="B16:B24">+B15+1</f>
        <v>9</v>
      </c>
      <c r="C16" s="248" t="s">
        <v>11</v>
      </c>
      <c r="D16" s="22" t="s">
        <v>63</v>
      </c>
      <c r="E16" s="22" t="s">
        <v>269</v>
      </c>
      <c r="F16" s="19"/>
      <c r="G16" s="11"/>
      <c r="H16" s="11"/>
      <c r="I16" s="11"/>
      <c r="J16" s="11"/>
      <c r="K16" s="11"/>
      <c r="L16" s="11"/>
      <c r="M16" s="4"/>
    </row>
    <row r="17" spans="2:13" s="5" customFormat="1" ht="15" customHeight="1">
      <c r="B17" s="247">
        <f t="shared" si="1"/>
        <v>10</v>
      </c>
      <c r="C17" s="248" t="s">
        <v>11</v>
      </c>
      <c r="D17" s="22" t="s">
        <v>64</v>
      </c>
      <c r="E17" s="22" t="s">
        <v>270</v>
      </c>
      <c r="F17" s="19"/>
      <c r="G17" s="11"/>
      <c r="H17" s="11"/>
      <c r="I17" s="11"/>
      <c r="J17" s="11"/>
      <c r="K17" s="11"/>
      <c r="L17" s="11"/>
      <c r="M17" s="4"/>
    </row>
    <row r="18" spans="2:13" s="5" customFormat="1" ht="15" customHeight="1">
      <c r="B18" s="247">
        <f t="shared" si="1"/>
        <v>11</v>
      </c>
      <c r="C18" s="248" t="s">
        <v>11</v>
      </c>
      <c r="D18" s="22" t="s">
        <v>65</v>
      </c>
      <c r="E18" s="22" t="s">
        <v>271</v>
      </c>
      <c r="F18" s="19"/>
      <c r="G18" s="11"/>
      <c r="H18" s="11"/>
      <c r="I18" s="11"/>
      <c r="J18" s="11"/>
      <c r="K18" s="11"/>
      <c r="L18" s="11"/>
      <c r="M18" s="4"/>
    </row>
    <row r="19" spans="2:13" s="5" customFormat="1" ht="15" customHeight="1">
      <c r="B19" s="247">
        <f t="shared" si="1"/>
        <v>12</v>
      </c>
      <c r="C19" s="248" t="s">
        <v>11</v>
      </c>
      <c r="D19" s="22" t="s">
        <v>66</v>
      </c>
      <c r="E19" s="22"/>
      <c r="F19" s="19"/>
      <c r="G19" s="11"/>
      <c r="H19" s="11"/>
      <c r="I19" s="11"/>
      <c r="J19" s="11"/>
      <c r="K19" s="11"/>
      <c r="L19" s="11"/>
      <c r="M19" s="4"/>
    </row>
    <row r="20" spans="2:13" s="5" customFormat="1" ht="15" customHeight="1">
      <c r="B20" s="247">
        <f t="shared" si="1"/>
        <v>13</v>
      </c>
      <c r="C20" s="248" t="s">
        <v>11</v>
      </c>
      <c r="D20" s="22" t="s">
        <v>67</v>
      </c>
      <c r="E20" s="22" t="s">
        <v>272</v>
      </c>
      <c r="F20" s="19"/>
      <c r="G20" s="11"/>
      <c r="H20" s="11"/>
      <c r="I20" s="11"/>
      <c r="J20" s="11"/>
      <c r="K20" s="11"/>
      <c r="L20" s="11"/>
      <c r="M20" s="4"/>
    </row>
    <row r="21" spans="2:13" s="5" customFormat="1" ht="15" customHeight="1">
      <c r="B21" s="247">
        <f t="shared" si="1"/>
        <v>14</v>
      </c>
      <c r="C21" s="248" t="s">
        <v>11</v>
      </c>
      <c r="D21" s="22" t="s">
        <v>68</v>
      </c>
      <c r="E21" s="22" t="s">
        <v>273</v>
      </c>
      <c r="F21" s="19"/>
      <c r="G21" s="11"/>
      <c r="H21" s="11"/>
      <c r="I21" s="11"/>
      <c r="J21" s="11"/>
      <c r="K21" s="11"/>
      <c r="L21" s="11"/>
      <c r="M21" s="4"/>
    </row>
    <row r="22" spans="2:13" s="5" customFormat="1" ht="15" customHeight="1">
      <c r="B22" s="247">
        <f t="shared" si="1"/>
        <v>15</v>
      </c>
      <c r="C22" s="248" t="s">
        <v>11</v>
      </c>
      <c r="D22" s="22" t="s">
        <v>69</v>
      </c>
      <c r="E22" s="22"/>
      <c r="F22" s="19"/>
      <c r="G22" s="11"/>
      <c r="H22" s="11"/>
      <c r="I22" s="11"/>
      <c r="J22" s="11"/>
      <c r="K22" s="11"/>
      <c r="L22" s="11"/>
      <c r="M22" s="4"/>
    </row>
    <row r="23" spans="2:13" s="5" customFormat="1" ht="15" customHeight="1">
      <c r="B23" s="247">
        <f t="shared" si="1"/>
        <v>16</v>
      </c>
      <c r="C23" s="248" t="s">
        <v>11</v>
      </c>
      <c r="D23" s="22" t="s">
        <v>70</v>
      </c>
      <c r="E23" s="22" t="s">
        <v>274</v>
      </c>
      <c r="F23" s="19"/>
      <c r="G23" s="11"/>
      <c r="H23" s="11"/>
      <c r="I23" s="11"/>
      <c r="J23" s="11"/>
      <c r="K23" s="11"/>
      <c r="L23" s="11"/>
      <c r="M23" s="4"/>
    </row>
    <row r="24" spans="2:13" s="5" customFormat="1" ht="15" customHeight="1">
      <c r="B24" s="247">
        <f t="shared" si="1"/>
        <v>17</v>
      </c>
      <c r="C24" s="248" t="s">
        <v>11</v>
      </c>
      <c r="D24" s="22" t="s">
        <v>71</v>
      </c>
      <c r="E24" s="22" t="s">
        <v>275</v>
      </c>
      <c r="F24" s="19"/>
      <c r="G24" s="11"/>
      <c r="H24" s="11"/>
      <c r="I24" s="11"/>
      <c r="J24" s="11"/>
      <c r="K24" s="11"/>
      <c r="L24" s="11"/>
      <c r="M24" s="4"/>
    </row>
    <row r="25" spans="2:13" s="5" customFormat="1" ht="15" customHeight="1">
      <c r="B25" s="247">
        <f>+B24+1</f>
        <v>18</v>
      </c>
      <c r="C25" s="248" t="s">
        <v>11</v>
      </c>
      <c r="D25" s="22" t="s">
        <v>308</v>
      </c>
      <c r="E25" s="22" t="s">
        <v>310</v>
      </c>
      <c r="F25" s="19"/>
      <c r="G25" s="11"/>
      <c r="H25" s="11"/>
      <c r="I25" s="11"/>
      <c r="J25" s="11"/>
      <c r="K25" s="11"/>
      <c r="L25" s="11"/>
      <c r="M25" s="4"/>
    </row>
    <row r="26" spans="2:13" s="5" customFormat="1" ht="15" customHeight="1">
      <c r="B26" s="247">
        <f>+B25+1</f>
        <v>19</v>
      </c>
      <c r="C26" s="248" t="s">
        <v>11</v>
      </c>
      <c r="D26" s="22" t="s">
        <v>309</v>
      </c>
      <c r="E26" s="22"/>
      <c r="F26" s="19"/>
      <c r="G26" s="11"/>
      <c r="H26" s="11"/>
      <c r="I26" s="11"/>
      <c r="J26" s="11"/>
      <c r="K26" s="11"/>
      <c r="L26" s="11"/>
      <c r="M26" s="4"/>
    </row>
    <row r="27" spans="2:13" s="5" customFormat="1" ht="15" customHeight="1">
      <c r="B27" s="18"/>
      <c r="C27" s="17"/>
      <c r="D27" s="19"/>
      <c r="E27" s="19"/>
      <c r="F27" s="11"/>
      <c r="G27" s="11"/>
      <c r="H27" s="11"/>
      <c r="I27" s="11"/>
      <c r="J27" s="11"/>
      <c r="K27" s="11"/>
      <c r="L27" s="11"/>
      <c r="M27" s="4"/>
    </row>
    <row r="28" spans="2:13" s="5" customFormat="1" ht="15" customHeight="1">
      <c r="B28" s="333" t="s">
        <v>0</v>
      </c>
      <c r="C28" s="333"/>
      <c r="D28" s="333"/>
      <c r="E28" s="333"/>
      <c r="F28" s="333"/>
      <c r="G28" s="333"/>
      <c r="H28" s="333"/>
      <c r="I28" s="333"/>
      <c r="J28" s="11"/>
      <c r="K28" s="11"/>
      <c r="L28" s="11"/>
      <c r="M28" s="4"/>
    </row>
    <row r="29" spans="2:13" s="5" customFormat="1" ht="15" customHeight="1">
      <c r="B29" s="247">
        <f>+B26+1</f>
        <v>20</v>
      </c>
      <c r="C29" s="287" t="s">
        <v>9</v>
      </c>
      <c r="D29" s="22" t="s">
        <v>178</v>
      </c>
      <c r="E29" s="335" t="s">
        <v>254</v>
      </c>
      <c r="F29" s="335"/>
      <c r="G29" s="335"/>
      <c r="H29" s="335"/>
      <c r="I29" s="335"/>
      <c r="J29" s="11"/>
      <c r="K29" s="11"/>
      <c r="L29" s="11"/>
      <c r="M29" s="4"/>
    </row>
    <row r="30" spans="2:13" s="5" customFormat="1" ht="27" customHeight="1">
      <c r="B30" s="285">
        <f>+B29+1</f>
        <v>21</v>
      </c>
      <c r="C30" s="286" t="s">
        <v>9</v>
      </c>
      <c r="D30" s="284" t="s">
        <v>243</v>
      </c>
      <c r="E30" s="335" t="s">
        <v>241</v>
      </c>
      <c r="F30" s="335"/>
      <c r="G30" s="335"/>
      <c r="H30" s="335"/>
      <c r="I30" s="335"/>
      <c r="J30" s="11"/>
      <c r="K30" s="11"/>
      <c r="L30" s="11"/>
      <c r="M30" s="4"/>
    </row>
    <row r="31" spans="2:13" s="5" customFormat="1" ht="15" customHeight="1">
      <c r="B31" s="247"/>
      <c r="C31" s="17"/>
      <c r="D31" s="62"/>
      <c r="E31" s="253"/>
      <c r="F31" s="253"/>
      <c r="G31" s="253"/>
      <c r="H31" s="253"/>
      <c r="I31" s="253"/>
      <c r="J31" s="11"/>
      <c r="K31" s="11"/>
      <c r="L31" s="11"/>
      <c r="M31" s="4"/>
    </row>
    <row r="32" spans="2:13" s="5" customFormat="1" ht="15" customHeight="1">
      <c r="B32" s="334" t="s">
        <v>276</v>
      </c>
      <c r="C32" s="334"/>
      <c r="D32" s="334"/>
      <c r="E32" s="334"/>
      <c r="F32" s="334"/>
      <c r="G32" s="334"/>
      <c r="H32" s="334"/>
      <c r="I32" s="334"/>
      <c r="J32" s="11"/>
      <c r="K32" s="11"/>
      <c r="L32" s="11"/>
      <c r="M32" s="4"/>
    </row>
    <row r="33" spans="2:13" s="5" customFormat="1" ht="15.75" customHeight="1">
      <c r="B33" s="18"/>
      <c r="C33" s="17"/>
      <c r="D33" s="24"/>
      <c r="E33" s="52"/>
      <c r="F33" s="52"/>
      <c r="G33" s="52"/>
      <c r="H33" s="52"/>
      <c r="I33" s="52"/>
      <c r="J33" s="11"/>
      <c r="K33" s="11"/>
      <c r="L33" s="11"/>
      <c r="M33" s="4"/>
    </row>
    <row r="34" spans="3:12" s="5" customFormat="1" ht="6.75" customHeight="1">
      <c r="C34" s="17"/>
      <c r="D34" s="14"/>
      <c r="E34" s="11"/>
      <c r="F34" s="11"/>
      <c r="G34" s="11"/>
      <c r="H34" s="11"/>
      <c r="I34" s="11"/>
      <c r="J34" s="11"/>
      <c r="K34" s="11"/>
      <c r="L34" s="11"/>
    </row>
    <row r="35" spans="2:9" s="5" customFormat="1" ht="15.75">
      <c r="B35" s="331" t="s">
        <v>15</v>
      </c>
      <c r="C35" s="331"/>
      <c r="D35" s="331"/>
      <c r="E35" s="36"/>
      <c r="F35" s="330" t="s">
        <v>13</v>
      </c>
      <c r="G35" s="330"/>
      <c r="H35" s="330"/>
      <c r="I35" s="330"/>
    </row>
    <row r="36" s="5" customFormat="1" ht="12.75">
      <c r="C36" s="16"/>
    </row>
    <row r="37" s="5" customFormat="1" ht="12.75">
      <c r="C37" s="16"/>
    </row>
    <row r="38" s="5" customFormat="1" ht="12.75">
      <c r="C38" s="16"/>
    </row>
    <row r="39" s="5" customFormat="1" ht="12.75">
      <c r="C39" s="16"/>
    </row>
    <row r="40" s="5" customFormat="1" ht="12.75">
      <c r="C40" s="16"/>
    </row>
    <row r="41" s="5" customFormat="1" ht="12.75">
      <c r="C41" s="16"/>
    </row>
    <row r="42" s="5" customFormat="1" ht="12.75">
      <c r="C42" s="16"/>
    </row>
    <row r="43" s="5" customFormat="1" ht="12.75">
      <c r="C43" s="16"/>
    </row>
    <row r="44" s="5" customFormat="1" ht="12.75">
      <c r="C44" s="16"/>
    </row>
    <row r="45" s="5" customFormat="1" ht="12.75">
      <c r="C45" s="16"/>
    </row>
  </sheetData>
  <mergeCells count="8">
    <mergeCell ref="F35:I35"/>
    <mergeCell ref="B35:D35"/>
    <mergeCell ref="B4:I4"/>
    <mergeCell ref="B6:I6"/>
    <mergeCell ref="B28:I28"/>
    <mergeCell ref="B32:I32"/>
    <mergeCell ref="E30:I30"/>
    <mergeCell ref="E29:I29"/>
  </mergeCells>
  <hyperlinks>
    <hyperlink ref="D8" location="Ejercicios!B8" display="Ejercicio 7.1"/>
    <hyperlink ref="E8" location="Rta_7.1!B6" display="Respuestas 7.1"/>
    <hyperlink ref="D9" location="Ejercicios!B14" display="Ejercicio 7.2"/>
    <hyperlink ref="D10" location="Ejercicios!B20" display="Ejercicio 7.3"/>
    <hyperlink ref="E10" location="Rta_7.3!B6" display="Respuestas 7.3"/>
    <hyperlink ref="D11" location="Ejercicios!B26" display="Ejercicio 7.4"/>
    <hyperlink ref="D12" location="Ejercicios!B32" display="Ejercicio 7.5"/>
    <hyperlink ref="D13" location="Ejercicios!B37" display="Ejercicio 7.6"/>
    <hyperlink ref="E13" location="Rta_7.6!B6" display="Respuestas 7.6"/>
    <hyperlink ref="D14" location="Ejercicios!B52" display="Ejercicio 7.7"/>
    <hyperlink ref="E14" location="Rta_7.7!B6" display="Respuestas 7.7"/>
    <hyperlink ref="D15" location="Ejercicios!B63" display="Ejercicio 7.8"/>
    <hyperlink ref="E15" location="Rta_7.8!B6" display="Respuestas 7.8"/>
    <hyperlink ref="E9" location="Rta_7.2!B6" display="Respuestas 7.2"/>
    <hyperlink ref="E12" location="Rta_7.5!B6" display="Respuestas 7.5"/>
    <hyperlink ref="D16" location="Ejercicios!B68" display="Ejercicio 7.9"/>
    <hyperlink ref="D17" location="Ejercicios!B83" display="Ejercicio 7.10"/>
    <hyperlink ref="D18" location="Ejercicios!B98" display="Ejercicio 7.11"/>
    <hyperlink ref="D19" location="Ejercicios!B105" display="Ejercicio 7.12"/>
    <hyperlink ref="D20" location="Ejercicios!B111" display="Ejercicio 7.13"/>
    <hyperlink ref="D21" location="Ejercicios!B138" display="Ejercicio 7.14"/>
    <hyperlink ref="D22" location="Ejercicios!B148" display="Ejercicio 7.15"/>
    <hyperlink ref="D23" location="Ejercicios!B156" display="Ejercicio 7.16"/>
    <hyperlink ref="D24" location="Ejercicios!B160" display="Ejercicio 7.17"/>
    <hyperlink ref="E16" location="Rta_7.9!B6" display="Respuestas 7.9"/>
    <hyperlink ref="E17" location="Rta_7.10!B6" display="Respuestas 7.10"/>
    <hyperlink ref="E18" location="Rta_7.11!B6" display="Respuestas 7.11"/>
    <hyperlink ref="E20" location="Rta_7.13!B6" display="Respuestas 7.13"/>
    <hyperlink ref="E21" location="Rta_7.14!B6" display="Respuestas 7.14"/>
    <hyperlink ref="E23" location="Rta_7.16!B6" display="Respuestas 7.16"/>
    <hyperlink ref="E24" location="Rta_7.17!B6" display="Respuestas 7.17"/>
    <hyperlink ref="B32:I32" location="Fuentes!B6" display="Ir a fuentes estadísticas"/>
    <hyperlink ref="D30" location="Ap_7.A.2!B6" display="Cuadro 7.A.2"/>
    <hyperlink ref="D29" location="Ap_7.A.1!B6" display="Cuadro 7.A.1"/>
    <hyperlink ref="D25" location="Ejercicios!B166" display="Ejercicio 7.18"/>
    <hyperlink ref="E25" location="Rta_7.18!B6" display="Respuesta 7.18"/>
    <hyperlink ref="D26" location="Ejercicios!B198" display="Ejercicio 7.19"/>
  </hyperlinks>
  <printOptions horizontalCentered="1" verticalCentered="1"/>
  <pageMargins left="0.75" right="0.75" top="1" bottom="1" header="0.5" footer="0.5"/>
  <pageSetup fitToHeight="1" fitToWidth="1" horizontalDpi="600" verticalDpi="600" orientation="portrait" scale="99" r:id="rId1"/>
</worksheet>
</file>

<file path=xl/worksheets/sheet10.xml><?xml version="1.0" encoding="utf-8"?>
<worksheet xmlns="http://schemas.openxmlformats.org/spreadsheetml/2006/main" xmlns:r="http://schemas.openxmlformats.org/officeDocument/2006/relationships">
  <sheetPr>
    <pageSetUpPr fitToPage="1"/>
  </sheetPr>
  <dimension ref="A1:M20"/>
  <sheetViews>
    <sheetView showGridLines="0" view="pageBreakPreview" zoomScaleSheetLayoutView="100" workbookViewId="0" topLeftCell="A1">
      <selection activeCell="A1" sqref="A1"/>
    </sheetView>
  </sheetViews>
  <sheetFormatPr defaultColWidth="9.140625" defaultRowHeight="12.75"/>
  <cols>
    <col min="2" max="2" width="8.57421875" style="0" customWidth="1"/>
    <col min="3" max="3" width="12.00390625" style="0" customWidth="1"/>
    <col min="4" max="4" width="8.421875" style="0" bestFit="1" customWidth="1"/>
    <col min="5" max="5" width="7.00390625" style="0" bestFit="1" customWidth="1"/>
    <col min="7" max="7" width="4.57421875" style="0" customWidth="1"/>
    <col min="8" max="8" width="6.8515625" style="0" bestFit="1" customWidth="1"/>
  </cols>
  <sheetData>
    <row r="1" ht="12.75">
      <c r="A1" s="41"/>
    </row>
    <row r="2" spans="3:11" ht="12.75">
      <c r="C2" s="66"/>
      <c r="D2" s="66"/>
      <c r="E2" s="66"/>
      <c r="F2" s="66"/>
      <c r="G2" s="66"/>
      <c r="H2" s="66"/>
      <c r="K2" s="66" t="s">
        <v>14</v>
      </c>
    </row>
    <row r="4" spans="2:11" s="6" customFormat="1" ht="12.75">
      <c r="B4" s="278" t="s">
        <v>208</v>
      </c>
      <c r="H4" s="27"/>
      <c r="K4" s="27" t="s">
        <v>2</v>
      </c>
    </row>
    <row r="5" s="6" customFormat="1" ht="12.75"/>
    <row r="6" spans="2:11" s="6" customFormat="1" ht="18.75">
      <c r="B6" s="333" t="s">
        <v>103</v>
      </c>
      <c r="C6" s="333"/>
      <c r="D6" s="333"/>
      <c r="E6" s="333"/>
      <c r="F6" s="333"/>
      <c r="G6" s="333"/>
      <c r="H6" s="333"/>
      <c r="I6" s="333"/>
      <c r="J6" s="333"/>
      <c r="K6" s="333"/>
    </row>
    <row r="7" spans="3:4" s="6" customFormat="1" ht="12.75">
      <c r="C7" s="60"/>
      <c r="D7" s="60"/>
    </row>
    <row r="8" spans="2:8" s="6" customFormat="1" ht="15.75" customHeight="1">
      <c r="B8" s="51" t="s">
        <v>316</v>
      </c>
      <c r="C8" s="91"/>
      <c r="D8" s="85"/>
      <c r="E8" s="92"/>
      <c r="F8" s="92"/>
      <c r="G8" s="92"/>
      <c r="H8" s="92"/>
    </row>
    <row r="9" spans="2:13" s="6" customFormat="1" ht="16.5" thickBot="1">
      <c r="B9" s="40"/>
      <c r="C9" s="187"/>
      <c r="D9" s="182"/>
      <c r="E9" s="182"/>
      <c r="F9" s="182"/>
      <c r="G9" s="182"/>
      <c r="H9" s="182"/>
      <c r="I9" s="182"/>
      <c r="J9" s="182"/>
      <c r="K9"/>
      <c r="L9"/>
      <c r="M9"/>
    </row>
    <row r="10" spans="2:12" s="6" customFormat="1" ht="16.5" thickBot="1">
      <c r="B10" s="40"/>
      <c r="C10" s="352" t="s">
        <v>168</v>
      </c>
      <c r="D10" s="327" t="s">
        <v>86</v>
      </c>
      <c r="E10" s="327"/>
      <c r="F10" s="327"/>
      <c r="G10" s="188"/>
      <c r="H10" s="368" t="s">
        <v>128</v>
      </c>
      <c r="I10" s="368"/>
      <c r="J10" s="368"/>
      <c r="K10" s="184"/>
      <c r="L10" s="184"/>
    </row>
    <row r="11" spans="2:10" s="6" customFormat="1" ht="16.5" thickBot="1">
      <c r="B11" s="40"/>
      <c r="C11" s="353"/>
      <c r="D11" s="119" t="s">
        <v>87</v>
      </c>
      <c r="E11" s="119" t="s">
        <v>88</v>
      </c>
      <c r="F11" s="119" t="s">
        <v>89</v>
      </c>
      <c r="G11" s="125"/>
      <c r="H11" s="190" t="s">
        <v>88</v>
      </c>
      <c r="I11" s="119" t="s">
        <v>89</v>
      </c>
      <c r="J11" s="119" t="s">
        <v>129</v>
      </c>
    </row>
    <row r="12" spans="2:10" s="6" customFormat="1" ht="15.75">
      <c r="B12" s="40"/>
      <c r="C12" s="75" t="s">
        <v>130</v>
      </c>
      <c r="D12" s="121">
        <v>0.0526</v>
      </c>
      <c r="E12" s="121">
        <v>0.0319</v>
      </c>
      <c r="F12" s="121">
        <v>0.0406</v>
      </c>
      <c r="G12" s="121"/>
      <c r="H12" s="121">
        <f>(1-$D$18)*E12</f>
        <v>0.020735</v>
      </c>
      <c r="I12" s="121">
        <f>$D$18*F12</f>
        <v>0.014209999999999999</v>
      </c>
      <c r="J12" s="121">
        <f>D12-H12-I12</f>
        <v>0.017655000000000004</v>
      </c>
    </row>
    <row r="13" spans="2:10" s="6" customFormat="1" ht="15.75">
      <c r="B13" s="40"/>
      <c r="C13" s="75" t="s">
        <v>91</v>
      </c>
      <c r="D13" s="121">
        <v>0.0551</v>
      </c>
      <c r="E13" s="121">
        <v>0.0323</v>
      </c>
      <c r="F13" s="121">
        <v>0.0494</v>
      </c>
      <c r="G13" s="121"/>
      <c r="H13" s="121">
        <f>(1-$D$18)*E13</f>
        <v>0.020995000000000003</v>
      </c>
      <c r="I13" s="121">
        <f>$D$18*F13</f>
        <v>0.01729</v>
      </c>
      <c r="J13" s="121">
        <f>D13-H13-I13</f>
        <v>0.016814999999999997</v>
      </c>
    </row>
    <row r="14" spans="2:10" s="6" customFormat="1" ht="15.75">
      <c r="B14" s="40"/>
      <c r="C14" s="75" t="s">
        <v>92</v>
      </c>
      <c r="D14" s="121">
        <v>0.0338</v>
      </c>
      <c r="E14" s="121">
        <v>0.0282</v>
      </c>
      <c r="F14" s="121">
        <v>0.0436</v>
      </c>
      <c r="G14" s="121"/>
      <c r="H14" s="121">
        <f>(1-$D$18)*E14</f>
        <v>0.01833</v>
      </c>
      <c r="I14" s="121">
        <f>$D$18*F14</f>
        <v>0.01526</v>
      </c>
      <c r="J14" s="121">
        <f>D14-H14-I14</f>
        <v>0.00020999999999999838</v>
      </c>
    </row>
    <row r="15" spans="2:10" s="6" customFormat="1" ht="16.5" thickBot="1">
      <c r="B15" s="40"/>
      <c r="C15" s="186" t="s">
        <v>132</v>
      </c>
      <c r="D15" s="123">
        <v>0.0268</v>
      </c>
      <c r="E15" s="123">
        <v>0.0236</v>
      </c>
      <c r="F15" s="123">
        <v>0.0409</v>
      </c>
      <c r="G15" s="123"/>
      <c r="H15" s="123">
        <f>(1-$D$18)*E15</f>
        <v>0.01534</v>
      </c>
      <c r="I15" s="123">
        <f>$D$18*F15</f>
        <v>0.014314999999999998</v>
      </c>
      <c r="J15" s="123">
        <f>D15-H15-I15</f>
        <v>-0.0028549999999999964</v>
      </c>
    </row>
    <row r="16" spans="2:13" s="6" customFormat="1" ht="15.75">
      <c r="B16" s="40"/>
      <c r="C16" s="59"/>
      <c r="D16" s="59"/>
      <c r="E16" s="59"/>
      <c r="F16" s="59"/>
      <c r="G16" s="59"/>
      <c r="H16" s="59"/>
      <c r="I16" s="59"/>
      <c r="J16" s="59"/>
      <c r="K16"/>
      <c r="L16"/>
      <c r="M16"/>
    </row>
    <row r="17" spans="2:13" s="6" customFormat="1" ht="15.75">
      <c r="B17" s="40"/>
      <c r="C17" s="50" t="s">
        <v>133</v>
      </c>
      <c r="D17" s="59"/>
      <c r="E17" s="59"/>
      <c r="F17" s="59"/>
      <c r="G17" s="59"/>
      <c r="H17" s="59"/>
      <c r="I17" s="59"/>
      <c r="J17" s="59"/>
      <c r="K17"/>
      <c r="L17"/>
      <c r="M17"/>
    </row>
    <row r="18" spans="2:13" s="6" customFormat="1" ht="15.75">
      <c r="B18" s="40"/>
      <c r="C18" s="191" t="s">
        <v>134</v>
      </c>
      <c r="D18" s="185">
        <v>0.35</v>
      </c>
      <c r="E18" s="59"/>
      <c r="F18" s="59"/>
      <c r="G18" s="59"/>
      <c r="H18" s="59"/>
      <c r="I18" s="59"/>
      <c r="J18" s="59"/>
      <c r="K18"/>
      <c r="L18"/>
      <c r="M18"/>
    </row>
    <row r="19" spans="2:8" s="6" customFormat="1" ht="15.75">
      <c r="B19" s="40"/>
      <c r="C19" s="39"/>
      <c r="D19" s="39"/>
      <c r="E19" s="7"/>
      <c r="F19" s="7"/>
      <c r="G19" s="7"/>
      <c r="H19" s="7"/>
    </row>
    <row r="20" spans="2:11" s="6" customFormat="1" ht="15.75">
      <c r="B20" s="37" t="s">
        <v>16</v>
      </c>
      <c r="C20" s="36"/>
      <c r="D20" s="36"/>
      <c r="E20" s="181"/>
      <c r="F20" s="36"/>
      <c r="G20" s="36"/>
      <c r="H20" s="36"/>
      <c r="I20" s="181"/>
      <c r="J20" s="181"/>
      <c r="K20" s="35" t="s">
        <v>13</v>
      </c>
    </row>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sheetData>
  <mergeCells count="4">
    <mergeCell ref="D10:F10"/>
    <mergeCell ref="H10:J10"/>
    <mergeCell ref="B6:K6"/>
    <mergeCell ref="C10:C11"/>
  </mergeCells>
  <hyperlinks>
    <hyperlink ref="K4" location="Índice!B6" display="Volver"/>
    <hyperlink ref="F4:H4" location="Índice!B7"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M25"/>
  <sheetViews>
    <sheetView showGridLines="0" view="pageBreakPreview" zoomScaleSheetLayoutView="100" workbookViewId="0" topLeftCell="A1">
      <selection activeCell="A1" sqref="A1"/>
    </sheetView>
  </sheetViews>
  <sheetFormatPr defaultColWidth="9.140625" defaultRowHeight="12.75"/>
  <cols>
    <col min="3" max="3" width="10.7109375" style="0" customWidth="1"/>
    <col min="5" max="5" width="7.00390625" style="0" bestFit="1" customWidth="1"/>
    <col min="6" max="6" width="9.7109375" style="0" bestFit="1" customWidth="1"/>
    <col min="7" max="7" width="6.7109375" style="0" bestFit="1" customWidth="1"/>
    <col min="8" max="8" width="3.8515625" style="0" customWidth="1"/>
  </cols>
  <sheetData>
    <row r="1" ht="12.75">
      <c r="A1" s="41"/>
    </row>
    <row r="2" spans="3:13" ht="12.75">
      <c r="C2" s="66"/>
      <c r="D2" s="66"/>
      <c r="E2" s="66"/>
      <c r="F2" s="66"/>
      <c r="G2" s="66"/>
      <c r="H2" s="66"/>
      <c r="M2" s="66" t="s">
        <v>14</v>
      </c>
    </row>
    <row r="4" spans="2:13" s="6" customFormat="1" ht="12.75">
      <c r="B4" s="278" t="s">
        <v>208</v>
      </c>
      <c r="G4" s="27"/>
      <c r="H4" s="27"/>
      <c r="M4" s="27" t="s">
        <v>2</v>
      </c>
    </row>
    <row r="5" s="6" customFormat="1" ht="12.75"/>
    <row r="6" spans="2:13" s="6" customFormat="1" ht="18.75">
      <c r="B6" s="333" t="s">
        <v>103</v>
      </c>
      <c r="C6" s="333"/>
      <c r="D6" s="333"/>
      <c r="E6" s="333"/>
      <c r="F6" s="333"/>
      <c r="G6" s="333"/>
      <c r="H6" s="333"/>
      <c r="I6" s="333"/>
      <c r="J6" s="333"/>
      <c r="K6" s="333"/>
      <c r="L6" s="333"/>
      <c r="M6" s="333"/>
    </row>
    <row r="7" spans="3:12" s="6" customFormat="1" ht="12.75">
      <c r="C7" s="192"/>
      <c r="D7" s="192"/>
      <c r="E7" s="193"/>
      <c r="F7" s="193"/>
      <c r="G7" s="193"/>
      <c r="H7" s="193"/>
      <c r="I7" s="193"/>
      <c r="J7" s="193"/>
      <c r="K7" s="193"/>
      <c r="L7" s="193"/>
    </row>
    <row r="8" spans="2:12" s="6" customFormat="1" ht="16.5" customHeight="1" thickBot="1">
      <c r="B8" s="138" t="s">
        <v>317</v>
      </c>
      <c r="C8" s="194"/>
      <c r="D8" s="195"/>
      <c r="E8" s="196"/>
      <c r="F8" s="196"/>
      <c r="G8" s="196"/>
      <c r="H8" s="196"/>
      <c r="I8" s="197"/>
      <c r="J8" s="197"/>
      <c r="K8" s="197"/>
      <c r="L8" s="197"/>
    </row>
    <row r="9" spans="2:13" s="6" customFormat="1" ht="16.5" thickBot="1">
      <c r="B9" s="40"/>
      <c r="C9" s="352" t="s">
        <v>168</v>
      </c>
      <c r="D9" s="327" t="s">
        <v>86</v>
      </c>
      <c r="E9" s="327"/>
      <c r="F9" s="327"/>
      <c r="G9" s="327"/>
      <c r="H9" s="137"/>
      <c r="I9" s="368" t="s">
        <v>128</v>
      </c>
      <c r="J9" s="368"/>
      <c r="K9" s="368"/>
      <c r="L9" s="368"/>
      <c r="M9"/>
    </row>
    <row r="10" spans="2:12" s="6" customFormat="1" ht="16.5" thickBot="1">
      <c r="B10" s="40"/>
      <c r="C10" s="353"/>
      <c r="D10" s="125" t="s">
        <v>87</v>
      </c>
      <c r="E10" s="125" t="s">
        <v>88</v>
      </c>
      <c r="F10" s="125" t="s">
        <v>95</v>
      </c>
      <c r="G10" s="125" t="s">
        <v>89</v>
      </c>
      <c r="H10" s="125"/>
      <c r="I10" s="189" t="s">
        <v>88</v>
      </c>
      <c r="J10" s="189" t="s">
        <v>95</v>
      </c>
      <c r="K10" s="125" t="s">
        <v>89</v>
      </c>
      <c r="L10" s="125" t="s">
        <v>129</v>
      </c>
    </row>
    <row r="11" spans="2:12" s="6" customFormat="1" ht="15.75">
      <c r="B11" s="40"/>
      <c r="C11" s="50" t="s">
        <v>90</v>
      </c>
      <c r="D11" s="121">
        <v>0.0526</v>
      </c>
      <c r="E11" s="121">
        <v>0.0319</v>
      </c>
      <c r="F11" s="121">
        <v>-0.0036</v>
      </c>
      <c r="G11" s="121">
        <v>0.0406</v>
      </c>
      <c r="H11" s="121"/>
      <c r="I11" s="121">
        <f aca="true" t="shared" si="0" ref="I11:J14">(1-$D$17)*E11</f>
        <v>0.020735</v>
      </c>
      <c r="J11" s="121">
        <f t="shared" si="0"/>
        <v>-0.00234</v>
      </c>
      <c r="K11" s="121">
        <f>$D$17*G11</f>
        <v>0.014209999999999999</v>
      </c>
      <c r="L11" s="121">
        <f>D11-I11-J11-K11</f>
        <v>0.019995000000000006</v>
      </c>
    </row>
    <row r="12" spans="2:12" s="6" customFormat="1" ht="15.75">
      <c r="B12" s="40"/>
      <c r="C12" s="50" t="s">
        <v>91</v>
      </c>
      <c r="D12" s="121">
        <v>0.0551</v>
      </c>
      <c r="E12" s="121">
        <v>0.0323</v>
      </c>
      <c r="F12" s="121">
        <v>0.0237</v>
      </c>
      <c r="G12" s="121">
        <v>0.0494</v>
      </c>
      <c r="H12" s="121"/>
      <c r="I12" s="121">
        <f t="shared" si="0"/>
        <v>0.020995000000000003</v>
      </c>
      <c r="J12" s="121">
        <f t="shared" si="0"/>
        <v>0.015405</v>
      </c>
      <c r="K12" s="121">
        <f>$D$17*G12</f>
        <v>0.01729</v>
      </c>
      <c r="L12" s="121">
        <f>D12-I12-J12-K12</f>
        <v>0.0014099999999999946</v>
      </c>
    </row>
    <row r="13" spans="2:12" s="6" customFormat="1" ht="15.75">
      <c r="B13" s="40"/>
      <c r="C13" s="50" t="s">
        <v>131</v>
      </c>
      <c r="D13" s="121">
        <v>0.0338</v>
      </c>
      <c r="E13" s="121">
        <v>0.0282</v>
      </c>
      <c r="F13" s="121">
        <v>0.0058</v>
      </c>
      <c r="G13" s="121">
        <v>0.0436</v>
      </c>
      <c r="H13" s="121"/>
      <c r="I13" s="121">
        <f t="shared" si="0"/>
        <v>0.01833</v>
      </c>
      <c r="J13" s="121">
        <f t="shared" si="0"/>
        <v>0.00377</v>
      </c>
      <c r="K13" s="121">
        <f>$D$17*G13</f>
        <v>0.01526</v>
      </c>
      <c r="L13" s="121">
        <f>D13-I13-J13-K13</f>
        <v>-0.0035600000000000007</v>
      </c>
    </row>
    <row r="14" spans="2:12" s="6" customFormat="1" ht="16.5" thickBot="1">
      <c r="B14" s="40"/>
      <c r="C14" s="112" t="s">
        <v>132</v>
      </c>
      <c r="D14" s="123">
        <v>0.0268</v>
      </c>
      <c r="E14" s="123">
        <v>0.0236</v>
      </c>
      <c r="F14" s="123">
        <v>0.009</v>
      </c>
      <c r="G14" s="123">
        <v>0.0409</v>
      </c>
      <c r="H14" s="123"/>
      <c r="I14" s="123">
        <f t="shared" si="0"/>
        <v>0.01534</v>
      </c>
      <c r="J14" s="123">
        <f t="shared" si="0"/>
        <v>0.00585</v>
      </c>
      <c r="K14" s="123">
        <f>$D$17*G14</f>
        <v>0.014314999999999998</v>
      </c>
      <c r="L14" s="123">
        <f>D14-I14-J14-K14</f>
        <v>-0.008704999999999997</v>
      </c>
    </row>
    <row r="15" spans="2:13" s="6" customFormat="1" ht="15.75">
      <c r="B15" s="40"/>
      <c r="C15"/>
      <c r="D15"/>
      <c r="E15"/>
      <c r="F15"/>
      <c r="G15"/>
      <c r="H15"/>
      <c r="I15"/>
      <c r="J15"/>
      <c r="K15"/>
      <c r="L15"/>
      <c r="M15"/>
    </row>
    <row r="16" spans="2:13" s="6" customFormat="1" ht="15.75">
      <c r="B16" s="40"/>
      <c r="C16" s="50" t="s">
        <v>133</v>
      </c>
      <c r="D16" s="50"/>
      <c r="E16" s="50"/>
      <c r="F16" s="50"/>
      <c r="G16" s="50"/>
      <c r="H16" s="50"/>
      <c r="I16" s="50"/>
      <c r="J16"/>
      <c r="K16"/>
      <c r="L16"/>
      <c r="M16"/>
    </row>
    <row r="17" spans="2:13" s="6" customFormat="1" ht="18">
      <c r="B17" s="40"/>
      <c r="C17" s="200" t="s">
        <v>134</v>
      </c>
      <c r="D17" s="199">
        <v>0.35</v>
      </c>
      <c r="E17" s="50"/>
      <c r="F17" s="50"/>
      <c r="G17" s="50"/>
      <c r="H17" s="50"/>
      <c r="I17" s="1"/>
      <c r="J17" s="41"/>
      <c r="K17"/>
      <c r="L17"/>
      <c r="M17"/>
    </row>
    <row r="18" spans="2:8" s="6" customFormat="1" ht="15.75">
      <c r="B18" s="40"/>
      <c r="C18" s="91"/>
      <c r="D18" s="85"/>
      <c r="E18" s="92"/>
      <c r="F18" s="92"/>
      <c r="G18" s="92"/>
      <c r="H18" s="92"/>
    </row>
    <row r="19" spans="2:12" s="6" customFormat="1" ht="15.75">
      <c r="B19" s="40"/>
      <c r="C19" s="340" t="s">
        <v>135</v>
      </c>
      <c r="D19" s="312"/>
      <c r="E19" s="312"/>
      <c r="F19" s="312"/>
      <c r="G19" s="312"/>
      <c r="H19" s="312"/>
      <c r="I19" s="312"/>
      <c r="J19" s="312"/>
      <c r="K19" s="312"/>
      <c r="L19" s="312"/>
    </row>
    <row r="20" spans="2:12" s="6" customFormat="1" ht="15.75">
      <c r="B20" s="40"/>
      <c r="C20" s="312"/>
      <c r="D20" s="312"/>
      <c r="E20" s="312"/>
      <c r="F20" s="312"/>
      <c r="G20" s="312"/>
      <c r="H20" s="312"/>
      <c r="I20" s="312"/>
      <c r="J20" s="312"/>
      <c r="K20" s="312"/>
      <c r="L20" s="312"/>
    </row>
    <row r="21" spans="2:12" s="6" customFormat="1" ht="15.75">
      <c r="B21" s="40"/>
      <c r="C21" s="312"/>
      <c r="D21" s="312"/>
      <c r="E21" s="312"/>
      <c r="F21" s="312"/>
      <c r="G21" s="312"/>
      <c r="H21" s="312"/>
      <c r="I21" s="312"/>
      <c r="J21" s="312"/>
      <c r="K21" s="312"/>
      <c r="L21" s="312"/>
    </row>
    <row r="22" spans="2:12" s="6" customFormat="1" ht="15.75">
      <c r="B22" s="40"/>
      <c r="C22" s="312"/>
      <c r="D22" s="312"/>
      <c r="E22" s="312"/>
      <c r="F22" s="312"/>
      <c r="G22" s="312"/>
      <c r="H22" s="312"/>
      <c r="I22" s="312"/>
      <c r="J22" s="312"/>
      <c r="K22" s="312"/>
      <c r="L22" s="312"/>
    </row>
    <row r="23" spans="2:12" s="6" customFormat="1" ht="15.75">
      <c r="B23" s="40"/>
      <c r="C23" s="316"/>
      <c r="D23" s="316"/>
      <c r="E23" s="316"/>
      <c r="F23" s="316"/>
      <c r="G23" s="316"/>
      <c r="H23" s="316"/>
      <c r="I23" s="316"/>
      <c r="J23" s="316"/>
      <c r="K23" s="316"/>
      <c r="L23" s="316"/>
    </row>
    <row r="24" spans="2:8" s="6" customFormat="1" ht="15.75">
      <c r="B24" s="40"/>
      <c r="C24" s="93"/>
      <c r="D24" s="94"/>
      <c r="E24" s="92"/>
      <c r="F24" s="92"/>
      <c r="G24" s="92"/>
      <c r="H24" s="92"/>
    </row>
    <row r="25" spans="2:13" s="6" customFormat="1" ht="15.75">
      <c r="B25" s="37" t="s">
        <v>16</v>
      </c>
      <c r="C25" s="36"/>
      <c r="D25" s="36"/>
      <c r="E25" s="181"/>
      <c r="F25" s="36"/>
      <c r="G25" s="36"/>
      <c r="H25" s="36"/>
      <c r="I25" s="181"/>
      <c r="J25" s="181"/>
      <c r="K25" s="181"/>
      <c r="L25" s="181"/>
      <c r="M25" s="35" t="s">
        <v>13</v>
      </c>
    </row>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sheetData>
  <mergeCells count="5">
    <mergeCell ref="I9:L9"/>
    <mergeCell ref="B6:M6"/>
    <mergeCell ref="C9:C10"/>
    <mergeCell ref="C19:L23"/>
    <mergeCell ref="D9:G9"/>
  </mergeCells>
  <hyperlinks>
    <hyperlink ref="M4" location="Índice!B6" display="Volver"/>
    <hyperlink ref="F4:G4" location="Índice!B7" display="Volver al índice"/>
    <hyperlink ref="B4" location="Ejercicios!B6" display="Volver a ejercicios"/>
  </hyperlinks>
  <printOptions horizontalCentered="1" verticalCentered="1"/>
  <pageMargins left="0.75" right="0.75" top="1" bottom="1" header="0.5" footer="0.5"/>
  <pageSetup horizontalDpi="600" verticalDpi="600" orientation="landscape" scale="79" r:id="rId1"/>
</worksheet>
</file>

<file path=xl/worksheets/sheet12.xml><?xml version="1.0" encoding="utf-8"?>
<worksheet xmlns="http://schemas.openxmlformats.org/spreadsheetml/2006/main" xmlns:r="http://schemas.openxmlformats.org/officeDocument/2006/relationships">
  <sheetPr>
    <pageSetUpPr fitToPage="1"/>
  </sheetPr>
  <dimension ref="A1:G20"/>
  <sheetViews>
    <sheetView showGridLines="0" view="pageBreakPreview" zoomScaleSheetLayoutView="100" workbookViewId="0" topLeftCell="A1">
      <selection activeCell="A1" sqref="A1"/>
    </sheetView>
  </sheetViews>
  <sheetFormatPr defaultColWidth="9.140625" defaultRowHeight="12.75"/>
  <cols>
    <col min="2" max="2" width="7.57421875" style="0" customWidth="1"/>
    <col min="3" max="3" width="46.28125" style="0" customWidth="1"/>
    <col min="5" max="5" width="17.140625" style="0" customWidth="1"/>
  </cols>
  <sheetData>
    <row r="1" ht="12.75">
      <c r="A1" s="41"/>
    </row>
    <row r="2" spans="2:7" ht="12.75">
      <c r="B2" s="365" t="s">
        <v>14</v>
      </c>
      <c r="C2" s="365"/>
      <c r="D2" s="365"/>
      <c r="E2" s="365"/>
      <c r="F2" s="365"/>
      <c r="G2" s="365"/>
    </row>
    <row r="4" spans="2:7" s="6" customFormat="1" ht="12.75">
      <c r="B4" s="278" t="s">
        <v>208</v>
      </c>
      <c r="F4" s="329" t="s">
        <v>2</v>
      </c>
      <c r="G4" s="329"/>
    </row>
    <row r="5" s="6" customFormat="1" ht="12.75"/>
    <row r="6" spans="2:7" s="6" customFormat="1" ht="18.75">
      <c r="B6" s="333" t="s">
        <v>103</v>
      </c>
      <c r="C6" s="333"/>
      <c r="D6" s="333"/>
      <c r="E6" s="333"/>
      <c r="F6" s="333"/>
      <c r="G6" s="333"/>
    </row>
    <row r="7" spans="3:4" s="6" customFormat="1" ht="12.75">
      <c r="C7" s="60"/>
      <c r="D7" s="60"/>
    </row>
    <row r="8" spans="2:7" s="6" customFormat="1" ht="17.25" customHeight="1">
      <c r="B8" s="138" t="s">
        <v>318</v>
      </c>
      <c r="C8" s="50" t="s">
        <v>110</v>
      </c>
      <c r="D8" s="85"/>
      <c r="E8" s="92"/>
      <c r="F8" s="92"/>
      <c r="G8" s="92"/>
    </row>
    <row r="9" spans="2:7" s="6" customFormat="1" ht="15.75">
      <c r="B9" s="40"/>
      <c r="C9" s="39"/>
      <c r="D9" s="85"/>
      <c r="E9" s="92"/>
      <c r="F9" s="92"/>
      <c r="G9" s="92"/>
    </row>
    <row r="10" spans="2:7" s="6" customFormat="1" ht="15.75">
      <c r="B10" s="40"/>
      <c r="C10" s="39"/>
      <c r="D10" s="94"/>
      <c r="E10" s="92"/>
      <c r="F10" s="92"/>
      <c r="G10" s="92"/>
    </row>
    <row r="11" spans="2:7" s="6" customFormat="1" ht="15.75">
      <c r="B11" s="40"/>
      <c r="C11"/>
      <c r="D11" s="94"/>
      <c r="E11" s="92"/>
      <c r="F11" s="92"/>
      <c r="G11" s="92"/>
    </row>
    <row r="12" spans="2:7" s="6" customFormat="1" ht="15.75">
      <c r="B12" s="40"/>
      <c r="C12" s="139"/>
      <c r="D12" s="94"/>
      <c r="E12" s="92"/>
      <c r="F12" s="92"/>
      <c r="G12" s="92"/>
    </row>
    <row r="13" spans="2:7" s="6" customFormat="1" ht="15.75">
      <c r="B13" s="40"/>
      <c r="C13" s="139"/>
      <c r="D13" s="94"/>
      <c r="E13" s="92"/>
      <c r="F13" s="92"/>
      <c r="G13" s="92"/>
    </row>
    <row r="14" spans="2:7" s="6" customFormat="1" ht="15.75">
      <c r="B14" s="40"/>
      <c r="C14" s="39"/>
      <c r="D14" s="94"/>
      <c r="E14" s="92"/>
      <c r="F14" s="92"/>
      <c r="G14" s="92"/>
    </row>
    <row r="15" spans="2:7" s="6" customFormat="1" ht="15.75">
      <c r="B15" s="40"/>
      <c r="C15" s="139"/>
      <c r="D15" s="94"/>
      <c r="E15" s="92"/>
      <c r="F15" s="92"/>
      <c r="G15" s="92"/>
    </row>
    <row r="16" spans="2:7" s="6" customFormat="1" ht="15.75">
      <c r="B16" s="40"/>
      <c r="C16" s="340" t="s">
        <v>111</v>
      </c>
      <c r="D16" s="312"/>
      <c r="E16" s="312"/>
      <c r="F16" s="312"/>
      <c r="G16" s="312"/>
    </row>
    <row r="17" spans="2:7" s="6" customFormat="1" ht="15.75">
      <c r="B17" s="40"/>
      <c r="C17" s="312"/>
      <c r="D17" s="312"/>
      <c r="E17" s="312"/>
      <c r="F17" s="312"/>
      <c r="G17" s="312"/>
    </row>
    <row r="18" spans="2:7" s="6" customFormat="1" ht="15.75">
      <c r="B18" s="40"/>
      <c r="C18" s="312"/>
      <c r="D18" s="312"/>
      <c r="E18" s="312"/>
      <c r="F18" s="312"/>
      <c r="G18" s="312"/>
    </row>
    <row r="19" spans="2:7" s="6" customFormat="1" ht="15.75">
      <c r="B19" s="40"/>
      <c r="C19" s="93"/>
      <c r="D19" s="94"/>
      <c r="E19" s="92"/>
      <c r="F19" s="92"/>
      <c r="G19" s="92"/>
    </row>
    <row r="20" spans="2:7" s="6" customFormat="1" ht="15.75">
      <c r="B20" s="37" t="s">
        <v>16</v>
      </c>
      <c r="C20" s="36"/>
      <c r="D20" s="36"/>
      <c r="E20" s="334" t="s">
        <v>13</v>
      </c>
      <c r="F20" s="334"/>
      <c r="G20" s="334"/>
    </row>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sheetData>
  <mergeCells count="5">
    <mergeCell ref="E20:G20"/>
    <mergeCell ref="B2:G2"/>
    <mergeCell ref="F4:G4"/>
    <mergeCell ref="B6:G6"/>
    <mergeCell ref="C16:G18"/>
  </mergeCells>
  <hyperlinks>
    <hyperlink ref="F4" location="Índice!B6" display="Volver"/>
    <hyperlink ref="F4:G4" location="Índice!B7"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3"/>
  <legacyDrawing r:id="rId2"/>
  <oleObjects>
    <oleObject progId="Equation.3" shapeId="357934" r:id="rId1"/>
  </oleObjects>
</worksheet>
</file>

<file path=xl/worksheets/sheet13.xml><?xml version="1.0" encoding="utf-8"?>
<worksheet xmlns="http://schemas.openxmlformats.org/spreadsheetml/2006/main" xmlns:r="http://schemas.openxmlformats.org/officeDocument/2006/relationships">
  <dimension ref="A1:L56"/>
  <sheetViews>
    <sheetView showGridLines="0" view="pageBreakPreview" zoomScaleSheetLayoutView="100" workbookViewId="0" topLeftCell="A1">
      <selection activeCell="A1" sqref="A1"/>
    </sheetView>
  </sheetViews>
  <sheetFormatPr defaultColWidth="9.140625" defaultRowHeight="12.75"/>
  <cols>
    <col min="2" max="2" width="7.57421875" style="0" customWidth="1"/>
    <col min="3" max="3" width="46.28125" style="0" customWidth="1"/>
    <col min="5" max="5" width="17.140625" style="0" customWidth="1"/>
    <col min="6" max="6" width="14.7109375" style="0" customWidth="1"/>
    <col min="7" max="7" width="15.421875" style="0" customWidth="1"/>
    <col min="8" max="8" width="13.140625" style="0" customWidth="1"/>
    <col min="9" max="9" width="14.28125" style="0" customWidth="1"/>
    <col min="10" max="10" width="12.8515625" style="0" customWidth="1"/>
    <col min="11" max="11" width="13.421875" style="0" customWidth="1"/>
  </cols>
  <sheetData>
    <row r="1" ht="12.75">
      <c r="A1" s="41"/>
    </row>
    <row r="2" spans="3:12" ht="12.75">
      <c r="C2" s="66"/>
      <c r="D2" s="66"/>
      <c r="E2" s="66"/>
      <c r="F2" s="66"/>
      <c r="G2" s="66"/>
      <c r="L2" s="66" t="s">
        <v>14</v>
      </c>
    </row>
    <row r="4" spans="2:12" s="6" customFormat="1" ht="12.75">
      <c r="B4" s="278" t="s">
        <v>208</v>
      </c>
      <c r="G4" s="27"/>
      <c r="L4" s="27" t="s">
        <v>2</v>
      </c>
    </row>
    <row r="5" s="6" customFormat="1" ht="12.75"/>
    <row r="6" spans="2:12" s="6" customFormat="1" ht="18.75">
      <c r="B6" s="333" t="s">
        <v>103</v>
      </c>
      <c r="C6" s="333"/>
      <c r="D6" s="333"/>
      <c r="E6" s="333"/>
      <c r="F6" s="333"/>
      <c r="G6" s="333"/>
      <c r="H6" s="333"/>
      <c r="I6" s="333"/>
      <c r="J6" s="333"/>
      <c r="K6" s="333"/>
      <c r="L6" s="333"/>
    </row>
    <row r="7" spans="3:4" s="6" customFormat="1" ht="12.75">
      <c r="C7" s="60"/>
      <c r="D7" s="60"/>
    </row>
    <row r="8" spans="2:7" s="6" customFormat="1" ht="17.25" customHeight="1">
      <c r="B8" s="79" t="s">
        <v>319</v>
      </c>
      <c r="C8" s="91"/>
      <c r="D8" s="85"/>
      <c r="E8" s="92"/>
      <c r="F8" s="92"/>
      <c r="G8" s="92"/>
    </row>
    <row r="9" spans="2:11" s="6" customFormat="1" ht="15.75">
      <c r="B9" s="40"/>
      <c r="C9" s="369" t="s">
        <v>170</v>
      </c>
      <c r="D9" s="369"/>
      <c r="E9" s="369"/>
      <c r="F9" s="369"/>
      <c r="G9" s="369"/>
      <c r="H9" s="369"/>
      <c r="I9" s="369"/>
      <c r="J9" s="369"/>
      <c r="K9" s="369"/>
    </row>
    <row r="10" spans="2:11" s="6" customFormat="1" ht="16.5" thickBot="1">
      <c r="B10" s="40"/>
      <c r="C10" s="59"/>
      <c r="D10" s="59"/>
      <c r="E10" s="59"/>
      <c r="F10" s="59"/>
      <c r="G10" s="59"/>
      <c r="H10" s="59"/>
      <c r="I10" s="59"/>
      <c r="J10" s="59"/>
      <c r="K10" s="59"/>
    </row>
    <row r="11" spans="2:11" s="6" customFormat="1" ht="15.75">
      <c r="B11" s="40"/>
      <c r="C11" s="228"/>
      <c r="D11" s="229">
        <v>1980</v>
      </c>
      <c r="E11" s="230">
        <v>2000</v>
      </c>
      <c r="F11" s="370" t="s">
        <v>136</v>
      </c>
      <c r="G11" s="371"/>
      <c r="H11" s="371"/>
      <c r="I11" s="371"/>
      <c r="J11" s="371"/>
      <c r="K11" s="372"/>
    </row>
    <row r="12" spans="2:11" s="6" customFormat="1" ht="15.75">
      <c r="B12" s="40"/>
      <c r="C12" s="202"/>
      <c r="D12" s="225"/>
      <c r="E12" s="226"/>
      <c r="F12" s="114"/>
      <c r="G12" s="114"/>
      <c r="H12" s="114"/>
      <c r="I12" s="114"/>
      <c r="J12" s="114"/>
      <c r="K12" s="227"/>
    </row>
    <row r="13" spans="2:11" s="6" customFormat="1" ht="38.25">
      <c r="B13" s="40"/>
      <c r="C13" s="217" t="s">
        <v>97</v>
      </c>
      <c r="D13" s="215"/>
      <c r="E13" s="216"/>
      <c r="F13" s="101" t="s">
        <v>137</v>
      </c>
      <c r="G13" s="101" t="s">
        <v>138</v>
      </c>
      <c r="H13" s="101" t="s">
        <v>139</v>
      </c>
      <c r="I13" s="101" t="s">
        <v>140</v>
      </c>
      <c r="J13" s="101" t="s">
        <v>141</v>
      </c>
      <c r="K13" s="219" t="s">
        <v>142</v>
      </c>
    </row>
    <row r="14" spans="2:11" s="6" customFormat="1" ht="15.75">
      <c r="B14" s="40"/>
      <c r="C14" s="202" t="s">
        <v>98</v>
      </c>
      <c r="D14" s="145">
        <v>200</v>
      </c>
      <c r="E14" s="201">
        <v>180</v>
      </c>
      <c r="F14" s="203">
        <f>(E14/D14)^(1/20)-1</f>
        <v>-0.005254174069468931</v>
      </c>
      <c r="G14" s="203"/>
      <c r="H14" s="203"/>
      <c r="I14" s="203"/>
      <c r="J14" s="203"/>
      <c r="K14" s="209"/>
    </row>
    <row r="15" spans="2:11" s="6" customFormat="1" ht="15.75">
      <c r="B15" s="40"/>
      <c r="C15" s="202" t="s">
        <v>99</v>
      </c>
      <c r="D15" s="145">
        <v>100</v>
      </c>
      <c r="E15" s="201">
        <v>220</v>
      </c>
      <c r="F15" s="203">
        <f>(E15/D15)^(1/20)-1</f>
        <v>0.040210262311588085</v>
      </c>
      <c r="G15" s="203"/>
      <c r="H15" s="203"/>
      <c r="I15" s="203"/>
      <c r="J15" s="203"/>
      <c r="K15" s="209"/>
    </row>
    <row r="16" spans="2:11" s="6" customFormat="1" ht="18.75">
      <c r="B16" s="40"/>
      <c r="C16" s="202" t="s">
        <v>143</v>
      </c>
      <c r="D16" s="145">
        <f>D14+D15</f>
        <v>300</v>
      </c>
      <c r="E16" s="201">
        <f>E14+E15</f>
        <v>400</v>
      </c>
      <c r="F16" s="224">
        <f>(E16/D16)^(1/20)-1</f>
        <v>0.014488052647620098</v>
      </c>
      <c r="G16" s="203"/>
      <c r="H16" s="203"/>
      <c r="I16" s="203"/>
      <c r="J16" s="203"/>
      <c r="K16" s="209"/>
    </row>
    <row r="17" spans="2:11" s="6" customFormat="1" ht="26.25">
      <c r="B17" s="40"/>
      <c r="C17" s="214" t="s">
        <v>100</v>
      </c>
      <c r="D17" s="215"/>
      <c r="E17" s="216"/>
      <c r="F17" s="203"/>
      <c r="G17" s="203"/>
      <c r="H17" s="203"/>
      <c r="I17" s="203"/>
      <c r="J17" s="203"/>
      <c r="K17" s="209"/>
    </row>
    <row r="18" spans="2:11" s="6" customFormat="1" ht="15.75">
      <c r="B18" s="40"/>
      <c r="C18" s="202" t="s">
        <v>144</v>
      </c>
      <c r="D18" s="145">
        <v>4</v>
      </c>
      <c r="E18" s="201">
        <v>6</v>
      </c>
      <c r="F18" s="223">
        <f>(E18/D18)^(1/20)-1</f>
        <v>0.02048015364945277</v>
      </c>
      <c r="G18" s="208">
        <f>E18-D18</f>
        <v>2</v>
      </c>
      <c r="H18" s="203"/>
      <c r="I18" s="203"/>
      <c r="J18" s="203"/>
      <c r="K18" s="209">
        <f>F18*D18</f>
        <v>0.08192061459781108</v>
      </c>
    </row>
    <row r="19" spans="2:11" s="6" customFormat="1" ht="15.75">
      <c r="B19" s="40"/>
      <c r="C19" s="202" t="s">
        <v>145</v>
      </c>
      <c r="D19" s="145">
        <v>12</v>
      </c>
      <c r="E19" s="201">
        <v>15</v>
      </c>
      <c r="F19" s="223">
        <f>(E19/D19)^(1/20)-1</f>
        <v>0.011219650997533304</v>
      </c>
      <c r="G19" s="208">
        <f>E19-D19</f>
        <v>3</v>
      </c>
      <c r="H19" s="203"/>
      <c r="I19" s="203"/>
      <c r="J19" s="203"/>
      <c r="K19" s="209">
        <f>F19*D19</f>
        <v>0.13463581197039964</v>
      </c>
    </row>
    <row r="20" spans="2:11" s="6" customFormat="1" ht="26.25">
      <c r="B20" s="40"/>
      <c r="C20" s="214" t="s">
        <v>101</v>
      </c>
      <c r="D20" s="215"/>
      <c r="E20" s="216"/>
      <c r="F20" s="203"/>
      <c r="G20" s="208"/>
      <c r="H20" s="203"/>
      <c r="I20" s="203"/>
      <c r="J20" s="203"/>
      <c r="K20" s="209"/>
    </row>
    <row r="21" spans="2:11" s="6" customFormat="1" ht="15.75">
      <c r="B21" s="40"/>
      <c r="C21" s="202" t="s">
        <v>98</v>
      </c>
      <c r="D21" s="145">
        <v>0.5</v>
      </c>
      <c r="E21" s="201">
        <v>1</v>
      </c>
      <c r="F21" s="203">
        <f>(E21/D21)^(1/20)-1</f>
        <v>0.03526492384137758</v>
      </c>
      <c r="G21" s="208"/>
      <c r="H21" s="203"/>
      <c r="I21" s="203"/>
      <c r="J21" s="203"/>
      <c r="K21" s="209"/>
    </row>
    <row r="22" spans="2:11" s="6" customFormat="1" ht="16.5" thickBot="1">
      <c r="B22" s="40"/>
      <c r="C22" s="205" t="s">
        <v>99</v>
      </c>
      <c r="D22" s="122">
        <v>4</v>
      </c>
      <c r="E22" s="206">
        <v>6</v>
      </c>
      <c r="F22" s="203">
        <f>(E22/D22)^(1/20)-1</f>
        <v>0.02048015364945277</v>
      </c>
      <c r="G22" s="208"/>
      <c r="H22" s="203"/>
      <c r="I22" s="203"/>
      <c r="J22" s="203"/>
      <c r="K22" s="209"/>
    </row>
    <row r="23" spans="2:11" s="6" customFormat="1" ht="15.75">
      <c r="B23" s="40"/>
      <c r="C23" s="218" t="s">
        <v>84</v>
      </c>
      <c r="D23" s="215"/>
      <c r="E23" s="215"/>
      <c r="F23" s="220"/>
      <c r="G23" s="251"/>
      <c r="H23" s="220"/>
      <c r="I23" s="220"/>
      <c r="J23" s="220"/>
      <c r="K23" s="221"/>
    </row>
    <row r="24" spans="2:11" s="6" customFormat="1" ht="15.75">
      <c r="B24" s="40"/>
      <c r="C24" s="202" t="s">
        <v>98</v>
      </c>
      <c r="D24" s="145">
        <f>D14*D18</f>
        <v>800</v>
      </c>
      <c r="E24" s="145">
        <f>E14*E18</f>
        <v>1080</v>
      </c>
      <c r="F24" s="203">
        <f>(E24/D24)^(1/20)-1</f>
        <v>0.015118373287740017</v>
      </c>
      <c r="G24" s="208"/>
      <c r="H24" s="203"/>
      <c r="I24" s="203"/>
      <c r="J24" s="203"/>
      <c r="K24" s="209"/>
    </row>
    <row r="25" spans="2:11" s="6" customFormat="1" ht="15.75">
      <c r="B25" s="40"/>
      <c r="C25" s="202" t="s">
        <v>99</v>
      </c>
      <c r="D25" s="145">
        <f>D15*D19</f>
        <v>1200</v>
      </c>
      <c r="E25" s="145">
        <f>E15*E19</f>
        <v>3300</v>
      </c>
      <c r="F25" s="203">
        <f>(E25/D25)^(1/20)-1</f>
        <v>0.05188105841877655</v>
      </c>
      <c r="G25" s="208"/>
      <c r="H25" s="203"/>
      <c r="I25" s="203"/>
      <c r="J25" s="203"/>
      <c r="K25" s="209"/>
    </row>
    <row r="26" spans="2:11" s="6" customFormat="1" ht="15.75">
      <c r="B26" s="40"/>
      <c r="C26" s="202" t="s">
        <v>143</v>
      </c>
      <c r="D26" s="145">
        <f>D24+D25</f>
        <v>2000</v>
      </c>
      <c r="E26" s="145">
        <f>E24+E25</f>
        <v>4380</v>
      </c>
      <c r="F26" s="223">
        <f>(E26/D26)^(1/20)-1</f>
        <v>0.0399733389414072</v>
      </c>
      <c r="G26" s="208"/>
      <c r="H26" s="203"/>
      <c r="I26" s="203"/>
      <c r="J26" s="203"/>
      <c r="K26" s="209"/>
    </row>
    <row r="27" spans="2:11" s="6" customFormat="1" ht="15.75">
      <c r="B27" s="40"/>
      <c r="C27" s="218" t="s">
        <v>146</v>
      </c>
      <c r="D27" s="215"/>
      <c r="E27" s="215"/>
      <c r="F27" s="220"/>
      <c r="G27" s="251"/>
      <c r="H27" s="220"/>
      <c r="I27" s="220"/>
      <c r="J27" s="220"/>
      <c r="K27" s="221"/>
    </row>
    <row r="28" spans="2:11" s="6" customFormat="1" ht="15.75">
      <c r="B28" s="40"/>
      <c r="C28" s="202" t="s">
        <v>147</v>
      </c>
      <c r="D28" s="208">
        <f>D26/(D14+D15)</f>
        <v>6.666666666666667</v>
      </c>
      <c r="E28" s="145">
        <f>E26/(E14+E15)</f>
        <v>10.95</v>
      </c>
      <c r="F28" s="223">
        <f>(E28/D28)^(1/20)-1</f>
        <v>0.025121327182981767</v>
      </c>
      <c r="G28" s="208">
        <f>E28-D28</f>
        <v>4.283333333333332</v>
      </c>
      <c r="H28" s="203">
        <f>(G28/$D$28)</f>
        <v>0.6424999999999998</v>
      </c>
      <c r="I28" s="203"/>
      <c r="J28" s="203"/>
      <c r="K28" s="209">
        <f>F28*D28</f>
        <v>0.1674755145532118</v>
      </c>
    </row>
    <row r="29" spans="2:11" s="6" customFormat="1" ht="15.75">
      <c r="B29" s="40"/>
      <c r="C29" s="202" t="s">
        <v>148</v>
      </c>
      <c r="D29" s="208">
        <f>D14/(D14+D15)</f>
        <v>0.6666666666666666</v>
      </c>
      <c r="E29" s="145">
        <f>E14/(E14+E15)</f>
        <v>0.45</v>
      </c>
      <c r="F29" s="203">
        <f>(E29/D29)^(1/20)-1</f>
        <v>-0.01946028508227937</v>
      </c>
      <c r="G29" s="208">
        <f>E29-D29</f>
        <v>-0.21666666666666662</v>
      </c>
      <c r="H29" s="203"/>
      <c r="I29" s="203"/>
      <c r="J29" s="203"/>
      <c r="K29" s="209">
        <f>F29*D29</f>
        <v>-0.012973523388186248</v>
      </c>
    </row>
    <row r="30" spans="2:11" s="6" customFormat="1" ht="15.75">
      <c r="B30" s="40"/>
      <c r="C30" s="202" t="s">
        <v>149</v>
      </c>
      <c r="D30" s="208">
        <f>1-D29</f>
        <v>0.33333333333333337</v>
      </c>
      <c r="E30" s="145">
        <f>1-E29</f>
        <v>0.55</v>
      </c>
      <c r="F30" s="203"/>
      <c r="G30" s="208">
        <f>E30-D30</f>
        <v>0.21666666666666667</v>
      </c>
      <c r="H30" s="203"/>
      <c r="I30" s="203"/>
      <c r="J30" s="203"/>
      <c r="K30" s="209">
        <f>-K29</f>
        <v>0.012973523388186248</v>
      </c>
    </row>
    <row r="31" spans="2:11" s="6" customFormat="1" ht="15.75">
      <c r="B31" s="40"/>
      <c r="C31" s="202" t="s">
        <v>169</v>
      </c>
      <c r="D31" s="145">
        <f>(D19-D18)</f>
        <v>8</v>
      </c>
      <c r="E31" s="145"/>
      <c r="F31" s="203"/>
      <c r="G31" s="208"/>
      <c r="H31" s="203"/>
      <c r="I31" s="203"/>
      <c r="J31" s="203"/>
      <c r="K31" s="209"/>
    </row>
    <row r="32" spans="2:11" s="6" customFormat="1" ht="15.75">
      <c r="B32" s="40"/>
      <c r="C32" s="218" t="s">
        <v>126</v>
      </c>
      <c r="D32" s="215"/>
      <c r="E32" s="215"/>
      <c r="F32" s="220"/>
      <c r="G32" s="251"/>
      <c r="H32" s="220"/>
      <c r="I32" s="220"/>
      <c r="J32" s="220"/>
      <c r="K32" s="221"/>
    </row>
    <row r="33" spans="2:11" s="6" customFormat="1" ht="15.75">
      <c r="B33" s="40"/>
      <c r="C33" s="207" t="s">
        <v>150</v>
      </c>
      <c r="D33" s="145"/>
      <c r="E33" s="145"/>
      <c r="F33" s="203"/>
      <c r="G33" s="208">
        <f>G28</f>
        <v>4.283333333333332</v>
      </c>
      <c r="H33" s="204">
        <f>(G33/$D$28)</f>
        <v>0.6424999999999998</v>
      </c>
      <c r="I33" s="223">
        <f>(1+H33)^(1/20)-1</f>
        <v>0.025121327182981767</v>
      </c>
      <c r="J33" s="203">
        <f>(1+H33)^(1/20)-1</f>
        <v>0.025121327182981767</v>
      </c>
      <c r="K33" s="209">
        <f>K28</f>
        <v>0.1674755145532118</v>
      </c>
    </row>
    <row r="34" spans="2:11" s="6" customFormat="1" ht="15.75">
      <c r="B34" s="40"/>
      <c r="C34" s="202" t="s">
        <v>151</v>
      </c>
      <c r="D34" s="145"/>
      <c r="E34" s="145"/>
      <c r="F34" s="203"/>
      <c r="G34" s="208">
        <f>G30*$D31</f>
        <v>1.7333333333333334</v>
      </c>
      <c r="H34" s="204">
        <f>(G34/$D$28)</f>
        <v>0.26</v>
      </c>
      <c r="I34" s="223">
        <f>H34*($I$33/$H$33)</f>
        <v>0.010165828898949823</v>
      </c>
      <c r="J34" s="203">
        <f>(1+H34)^(1/20)-1</f>
        <v>0.011622609749882162</v>
      </c>
      <c r="K34" s="209">
        <f>K30*$D31</f>
        <v>0.10378818710548998</v>
      </c>
    </row>
    <row r="35" spans="2:11" s="6" customFormat="1" ht="15.75">
      <c r="B35" s="40"/>
      <c r="C35" s="202" t="s">
        <v>152</v>
      </c>
      <c r="D35" s="145"/>
      <c r="E35" s="145"/>
      <c r="F35" s="203"/>
      <c r="G35" s="208">
        <f>$D30*G19</f>
        <v>1</v>
      </c>
      <c r="H35" s="204">
        <f>(G35/$D$28)</f>
        <v>0.15</v>
      </c>
      <c r="I35" s="223">
        <f>H35*($I$33/$H$33)</f>
        <v>0.005864901287855667</v>
      </c>
      <c r="J35" s="203">
        <f>(1+H35)^(1/20)-1</f>
        <v>0.007012570844472155</v>
      </c>
      <c r="K35" s="209">
        <f>$D30*K19</f>
        <v>0.04487860399013322</v>
      </c>
    </row>
    <row r="36" spans="2:11" s="6" customFormat="1" ht="15.75">
      <c r="B36" s="40"/>
      <c r="C36" s="202" t="s">
        <v>153</v>
      </c>
      <c r="D36" s="145"/>
      <c r="E36" s="145"/>
      <c r="F36" s="203"/>
      <c r="G36" s="208">
        <f>$D29*G18</f>
        <v>1.3333333333333333</v>
      </c>
      <c r="H36" s="204">
        <f>(G36/$D$28)</f>
        <v>0.19999999999999998</v>
      </c>
      <c r="I36" s="223">
        <f>H36*($I$33/$H$33)</f>
        <v>0.007819868383807556</v>
      </c>
      <c r="J36" s="203">
        <f>(1+H36)^(1/20)-1</f>
        <v>0.009157755827613023</v>
      </c>
      <c r="K36" s="209">
        <f>$D29*K18</f>
        <v>0.05461374306520739</v>
      </c>
    </row>
    <row r="37" spans="2:11" s="6" customFormat="1" ht="15.75">
      <c r="B37" s="40"/>
      <c r="C37" s="202" t="s">
        <v>154</v>
      </c>
      <c r="D37" s="145"/>
      <c r="E37" s="145"/>
      <c r="F37" s="203"/>
      <c r="G37" s="208">
        <f>G30*(G19-G18)</f>
        <v>0.21666666666666667</v>
      </c>
      <c r="H37" s="204">
        <f>(G37/$D$28)</f>
        <v>0.0325</v>
      </c>
      <c r="I37" s="223">
        <f>H37*($I$33/$H$33)</f>
        <v>0.0012707286123687278</v>
      </c>
      <c r="J37" s="203">
        <f>(1+H37)^(1/20)-1</f>
        <v>0.0016004316185347367</v>
      </c>
      <c r="K37" s="209">
        <f>K30*(K19-K18)</f>
        <v>0.000683901846026132</v>
      </c>
    </row>
    <row r="38" spans="2:11" s="6" customFormat="1" ht="16.5" thickBot="1">
      <c r="B38" s="40"/>
      <c r="C38" s="222" t="s">
        <v>124</v>
      </c>
      <c r="D38" s="122"/>
      <c r="E38" s="122"/>
      <c r="F38" s="210"/>
      <c r="G38" s="252">
        <f>SUM(G34:G37)</f>
        <v>4.283333333333333</v>
      </c>
      <c r="H38" s="211">
        <f>SUM(H34:H37)</f>
        <v>0.6425</v>
      </c>
      <c r="I38" s="211">
        <f>SUM(I34:I37)</f>
        <v>0.02512132718298177</v>
      </c>
      <c r="J38" s="210">
        <f>SUM(J34:J37)</f>
        <v>0.029393368040502077</v>
      </c>
      <c r="K38" s="212">
        <f>SUM(K34:K37)</f>
        <v>0.2039644360068567</v>
      </c>
    </row>
    <row r="39" spans="2:7" s="6" customFormat="1" ht="15.75">
      <c r="B39" s="40"/>
      <c r="C39" s="93"/>
      <c r="D39" s="94"/>
      <c r="E39" s="92"/>
      <c r="F39" s="92"/>
      <c r="G39" s="92"/>
    </row>
    <row r="40" spans="2:7" s="6" customFormat="1" ht="15.75">
      <c r="B40" s="40"/>
      <c r="C40" s="39"/>
      <c r="D40" s="95"/>
      <c r="E40" s="92"/>
      <c r="F40" s="92"/>
      <c r="G40" s="92"/>
    </row>
    <row r="41" spans="2:11" s="6" customFormat="1" ht="15.75">
      <c r="B41" s="40"/>
      <c r="C41" s="374" t="s">
        <v>171</v>
      </c>
      <c r="D41" s="374"/>
      <c r="E41" s="374"/>
      <c r="F41" s="374"/>
      <c r="G41" s="374"/>
      <c r="H41" s="374"/>
      <c r="I41" s="374"/>
      <c r="J41" s="374"/>
      <c r="K41" s="374"/>
    </row>
    <row r="42" spans="2:11" s="6" customFormat="1" ht="15.75">
      <c r="B42" s="40"/>
      <c r="C42" s="138"/>
      <c r="D42" s="213"/>
      <c r="E42" s="213"/>
      <c r="F42" s="213"/>
      <c r="G42" s="213"/>
      <c r="H42" s="198"/>
      <c r="I42" s="198"/>
      <c r="J42" s="198"/>
      <c r="K42" s="198"/>
    </row>
    <row r="43" spans="2:11" s="6" customFormat="1" ht="15.75">
      <c r="B43" s="40"/>
      <c r="C43" s="374" t="s">
        <v>172</v>
      </c>
      <c r="D43" s="374"/>
      <c r="E43" s="374"/>
      <c r="F43" s="374"/>
      <c r="G43" s="374"/>
      <c r="H43" s="374"/>
      <c r="I43" s="374"/>
      <c r="J43" s="374"/>
      <c r="K43" s="374"/>
    </row>
    <row r="44" spans="2:11" s="6" customFormat="1" ht="15.75">
      <c r="B44" s="40"/>
      <c r="C44" s="138"/>
      <c r="D44" s="213"/>
      <c r="E44" s="213"/>
      <c r="F44" s="213"/>
      <c r="G44" s="213"/>
      <c r="H44" s="198"/>
      <c r="I44" s="198"/>
      <c r="J44" s="198"/>
      <c r="K44" s="198"/>
    </row>
    <row r="45" spans="2:11" s="6" customFormat="1" ht="15.75">
      <c r="B45" s="40"/>
      <c r="C45" s="340" t="s">
        <v>173</v>
      </c>
      <c r="D45" s="358"/>
      <c r="E45" s="358"/>
      <c r="F45" s="358"/>
      <c r="G45" s="358"/>
      <c r="H45" s="358"/>
      <c r="I45" s="358"/>
      <c r="J45" s="358"/>
      <c r="K45" s="358"/>
    </row>
    <row r="46" spans="2:11" s="6" customFormat="1" ht="15.75">
      <c r="B46" s="40"/>
      <c r="C46" s="358"/>
      <c r="D46" s="358"/>
      <c r="E46" s="358"/>
      <c r="F46" s="358"/>
      <c r="G46" s="358"/>
      <c r="H46" s="358"/>
      <c r="I46" s="358"/>
      <c r="J46" s="358"/>
      <c r="K46" s="358"/>
    </row>
    <row r="47" spans="2:11" s="6" customFormat="1" ht="15.75">
      <c r="B47" s="40"/>
      <c r="C47" s="104"/>
      <c r="D47" s="104"/>
      <c r="E47" s="104"/>
      <c r="F47" s="104"/>
      <c r="G47" s="104"/>
      <c r="H47" s="104"/>
      <c r="I47" s="104"/>
      <c r="J47" s="104"/>
      <c r="K47" s="104"/>
    </row>
    <row r="48" spans="2:11" s="6" customFormat="1" ht="15.75">
      <c r="B48" s="40"/>
      <c r="C48" s="340" t="s">
        <v>174</v>
      </c>
      <c r="D48" s="373"/>
      <c r="E48" s="373"/>
      <c r="F48" s="373"/>
      <c r="G48" s="373"/>
      <c r="H48" s="373"/>
      <c r="I48" s="373"/>
      <c r="J48" s="373"/>
      <c r="K48" s="373"/>
    </row>
    <row r="49" spans="2:11" s="6" customFormat="1" ht="15.75">
      <c r="B49" s="40"/>
      <c r="C49" s="373"/>
      <c r="D49" s="373"/>
      <c r="E49" s="373"/>
      <c r="F49" s="373"/>
      <c r="G49" s="373"/>
      <c r="H49" s="373"/>
      <c r="I49" s="373"/>
      <c r="J49" s="373"/>
      <c r="K49" s="373"/>
    </row>
    <row r="50" spans="2:11" s="6" customFormat="1" ht="15.75">
      <c r="B50" s="40"/>
      <c r="C50" s="312"/>
      <c r="D50" s="312"/>
      <c r="E50" s="312"/>
      <c r="F50" s="312"/>
      <c r="G50" s="312"/>
      <c r="H50" s="312"/>
      <c r="I50" s="312"/>
      <c r="J50" s="312"/>
      <c r="K50" s="312"/>
    </row>
    <row r="51" spans="2:11" s="6" customFormat="1" ht="15.75">
      <c r="B51" s="40"/>
      <c r="C51" s="69"/>
      <c r="D51" s="69"/>
      <c r="E51" s="69"/>
      <c r="F51" s="69"/>
      <c r="G51" s="69"/>
      <c r="H51" s="69"/>
      <c r="I51" s="69"/>
      <c r="J51" s="69"/>
      <c r="K51" s="69"/>
    </row>
    <row r="52" spans="2:11" s="6" customFormat="1" ht="15.75">
      <c r="B52" s="40"/>
      <c r="C52" s="340" t="s">
        <v>162</v>
      </c>
      <c r="D52" s="358"/>
      <c r="E52" s="358"/>
      <c r="F52" s="358"/>
      <c r="G52" s="358"/>
      <c r="H52" s="358"/>
      <c r="I52" s="358"/>
      <c r="J52" s="358"/>
      <c r="K52" s="358"/>
    </row>
    <row r="53" spans="2:11" s="6" customFormat="1" ht="15.75">
      <c r="B53" s="40"/>
      <c r="C53" s="358"/>
      <c r="D53" s="358"/>
      <c r="E53" s="358"/>
      <c r="F53" s="358"/>
      <c r="G53" s="358"/>
      <c r="H53" s="358"/>
      <c r="I53" s="358"/>
      <c r="J53" s="358"/>
      <c r="K53" s="358"/>
    </row>
    <row r="54" spans="2:11" s="6" customFormat="1" ht="15.75">
      <c r="B54" s="40"/>
      <c r="C54" s="358"/>
      <c r="D54" s="358"/>
      <c r="E54" s="358"/>
      <c r="F54" s="358"/>
      <c r="G54" s="358"/>
      <c r="H54" s="358"/>
      <c r="I54" s="358"/>
      <c r="J54" s="358"/>
      <c r="K54" s="358"/>
    </row>
    <row r="55" spans="2:7" s="6" customFormat="1" ht="15.75">
      <c r="B55" s="40"/>
      <c r="C55" s="85"/>
      <c r="D55" s="95"/>
      <c r="E55" s="92"/>
      <c r="F55" s="92"/>
      <c r="G55" s="92"/>
    </row>
    <row r="56" spans="2:12" s="6" customFormat="1" ht="15.75">
      <c r="B56" s="37" t="s">
        <v>16</v>
      </c>
      <c r="C56" s="36"/>
      <c r="D56" s="36"/>
      <c r="E56" s="181"/>
      <c r="F56" s="36"/>
      <c r="G56" s="36"/>
      <c r="H56" s="181"/>
      <c r="I56" s="181"/>
      <c r="J56" s="181"/>
      <c r="K56" s="181"/>
      <c r="L56" s="35" t="s">
        <v>13</v>
      </c>
    </row>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sheetData>
  <mergeCells count="8">
    <mergeCell ref="C48:K50"/>
    <mergeCell ref="C52:K54"/>
    <mergeCell ref="C41:K41"/>
    <mergeCell ref="C43:K43"/>
    <mergeCell ref="B6:L6"/>
    <mergeCell ref="C9:K9"/>
    <mergeCell ref="F11:K11"/>
    <mergeCell ref="C45:K46"/>
  </mergeCells>
  <hyperlinks>
    <hyperlink ref="L4" location="Índice!B6" display="Volver"/>
    <hyperlink ref="F4:G4" location="Índice!B7" display="Volver al índice"/>
    <hyperlink ref="B4" location="Ejercicios!B6" display="Volver a ejercicios"/>
  </hyperlinks>
  <printOptions horizontalCentered="1" verticalCentered="1"/>
  <pageMargins left="0.75" right="0.75" top="1" bottom="1" header="0.5" footer="0.5"/>
  <pageSetup horizontalDpi="600" verticalDpi="600" orientation="landscape" scale="49" r:id="rId1"/>
</worksheet>
</file>

<file path=xl/worksheets/sheet14.xml><?xml version="1.0" encoding="utf-8"?>
<worksheet xmlns="http://schemas.openxmlformats.org/spreadsheetml/2006/main" xmlns:r="http://schemas.openxmlformats.org/officeDocument/2006/relationships">
  <dimension ref="A1:G40"/>
  <sheetViews>
    <sheetView showGridLines="0" view="pageBreakPreview" zoomScaleSheetLayoutView="100" workbookViewId="0" topLeftCell="A1">
      <selection activeCell="A1" sqref="A1"/>
    </sheetView>
  </sheetViews>
  <sheetFormatPr defaultColWidth="9.140625" defaultRowHeight="12.75"/>
  <cols>
    <col min="2" max="2" width="7.57421875" style="0" customWidth="1"/>
    <col min="3" max="3" width="46.28125" style="0" customWidth="1"/>
    <col min="5" max="5" width="17.140625" style="0" customWidth="1"/>
    <col min="6" max="6" width="16.28125" style="0" customWidth="1"/>
  </cols>
  <sheetData>
    <row r="1" ht="12.75">
      <c r="A1" s="41"/>
    </row>
    <row r="2" spans="2:7" ht="12.75">
      <c r="B2" s="365" t="s">
        <v>14</v>
      </c>
      <c r="C2" s="365"/>
      <c r="D2" s="365"/>
      <c r="E2" s="365"/>
      <c r="F2" s="365"/>
      <c r="G2" s="365"/>
    </row>
    <row r="4" spans="2:7" s="6" customFormat="1" ht="12.75">
      <c r="B4" s="278" t="s">
        <v>208</v>
      </c>
      <c r="F4" s="329" t="s">
        <v>2</v>
      </c>
      <c r="G4" s="329"/>
    </row>
    <row r="5" s="6" customFormat="1" ht="12.75"/>
    <row r="6" spans="2:7" s="6" customFormat="1" ht="18.75">
      <c r="B6" s="333" t="s">
        <v>103</v>
      </c>
      <c r="C6" s="333"/>
      <c r="D6" s="333"/>
      <c r="E6" s="333"/>
      <c r="F6" s="333"/>
      <c r="G6" s="333"/>
    </row>
    <row r="7" spans="3:4" s="6" customFormat="1" ht="12.75">
      <c r="C7" s="60"/>
      <c r="D7" s="60"/>
    </row>
    <row r="8" spans="2:7" s="6" customFormat="1" ht="19.5" customHeight="1">
      <c r="B8" s="79" t="s">
        <v>320</v>
      </c>
      <c r="C8" s="91"/>
      <c r="D8" s="85"/>
      <c r="E8" s="92"/>
      <c r="F8" s="92"/>
      <c r="G8" s="92"/>
    </row>
    <row r="9" spans="2:7" s="6" customFormat="1" ht="25.5">
      <c r="B9" s="40"/>
      <c r="C9" s="105"/>
      <c r="D9" s="232">
        <v>1980</v>
      </c>
      <c r="E9" s="232">
        <v>2000</v>
      </c>
      <c r="F9" s="154" t="s">
        <v>137</v>
      </c>
      <c r="G9"/>
    </row>
    <row r="10" spans="2:7" s="6" customFormat="1" ht="15.75">
      <c r="B10" s="40"/>
      <c r="C10" s="127"/>
      <c r="D10" s="233"/>
      <c r="E10" s="233"/>
      <c r="F10" s="234"/>
      <c r="G10"/>
    </row>
    <row r="11" spans="2:7" s="6" customFormat="1" ht="15.75">
      <c r="B11" s="40"/>
      <c r="C11" s="235" t="s">
        <v>97</v>
      </c>
      <c r="D11" s="236"/>
      <c r="E11" s="236"/>
      <c r="F11" s="236"/>
      <c r="G11"/>
    </row>
    <row r="12" spans="2:7" s="6" customFormat="1" ht="15.75">
      <c r="B12" s="40"/>
      <c r="C12" s="59" t="s">
        <v>98</v>
      </c>
      <c r="D12" s="59">
        <v>200</v>
      </c>
      <c r="E12" s="59">
        <v>180</v>
      </c>
      <c r="F12" s="237">
        <f>(E12/D12)^(1/20)-1</f>
        <v>-0.005254174069468931</v>
      </c>
      <c r="G12"/>
    </row>
    <row r="13" spans="2:7" s="6" customFormat="1" ht="15.75">
      <c r="B13" s="40"/>
      <c r="C13" s="59" t="s">
        <v>99</v>
      </c>
      <c r="D13" s="59">
        <v>100</v>
      </c>
      <c r="E13" s="59">
        <v>220</v>
      </c>
      <c r="F13" s="237">
        <f>(E13/D13)^(1/20)-1</f>
        <v>0.040210262311588085</v>
      </c>
      <c r="G13"/>
    </row>
    <row r="14" spans="2:7" s="6" customFormat="1" ht="15.75">
      <c r="B14" s="40"/>
      <c r="C14" s="59" t="s">
        <v>143</v>
      </c>
      <c r="D14" s="59">
        <f>D12+D13</f>
        <v>300</v>
      </c>
      <c r="E14" s="59">
        <f>E12+E13</f>
        <v>400</v>
      </c>
      <c r="F14" s="238">
        <f>(E14/D14)^(1/20)-1</f>
        <v>0.014488052647620098</v>
      </c>
      <c r="G14"/>
    </row>
    <row r="15" spans="2:7" s="6" customFormat="1" ht="26.25">
      <c r="B15" s="40"/>
      <c r="C15" s="239" t="s">
        <v>101</v>
      </c>
      <c r="D15" s="105"/>
      <c r="E15" s="105"/>
      <c r="F15" s="240"/>
      <c r="G15"/>
    </row>
    <row r="16" spans="2:7" s="6" customFormat="1" ht="15.75">
      <c r="B16" s="40"/>
      <c r="C16" s="59" t="s">
        <v>98</v>
      </c>
      <c r="D16" s="59">
        <v>0.5</v>
      </c>
      <c r="E16" s="59">
        <v>1</v>
      </c>
      <c r="F16" s="237">
        <f aca="true" t="shared" si="0" ref="F16:F24">(E16/D16)^(1/20)-1</f>
        <v>0.03526492384137758</v>
      </c>
      <c r="G16"/>
    </row>
    <row r="17" spans="2:7" s="6" customFormat="1" ht="15.75">
      <c r="B17" s="40"/>
      <c r="C17" s="59" t="s">
        <v>99</v>
      </c>
      <c r="D17" s="59">
        <v>4</v>
      </c>
      <c r="E17" s="59">
        <v>6</v>
      </c>
      <c r="F17" s="237">
        <f t="shared" si="0"/>
        <v>0.02048015364945277</v>
      </c>
      <c r="G17"/>
    </row>
    <row r="18" spans="2:7" s="6" customFormat="1" ht="15.75">
      <c r="B18" s="40"/>
      <c r="C18" s="34" t="s">
        <v>155</v>
      </c>
      <c r="D18" s="105">
        <f>(D16*D12)+(D17*D13)</f>
        <v>500</v>
      </c>
      <c r="E18" s="105">
        <f>(E16*E12)+(E17*E13)</f>
        <v>1500</v>
      </c>
      <c r="F18" s="240">
        <f t="shared" si="0"/>
        <v>0.056467308549537965</v>
      </c>
      <c r="G18"/>
    </row>
    <row r="19" spans="2:7" s="6" customFormat="1" ht="15.75">
      <c r="B19" s="40"/>
      <c r="C19" s="1"/>
      <c r="D19" s="59"/>
      <c r="E19" s="59"/>
      <c r="F19" s="237"/>
      <c r="G19"/>
    </row>
    <row r="20" spans="2:7" s="6" customFormat="1" ht="15.75">
      <c r="B20" s="40"/>
      <c r="C20" s="34" t="s">
        <v>156</v>
      </c>
      <c r="D20" s="242">
        <f>D18/D14</f>
        <v>1.6666666666666667</v>
      </c>
      <c r="E20" s="105">
        <f>E18/E14</f>
        <v>3.75</v>
      </c>
      <c r="F20" s="241">
        <f t="shared" si="0"/>
        <v>0.04137974399241062</v>
      </c>
      <c r="G20"/>
    </row>
    <row r="21" spans="2:7" s="6" customFormat="1" ht="15.75">
      <c r="B21" s="40"/>
      <c r="C21" s="50"/>
      <c r="D21" s="59"/>
      <c r="E21" s="59"/>
      <c r="F21" s="238"/>
      <c r="G21"/>
    </row>
    <row r="22" spans="2:7" s="6" customFormat="1" ht="15.75">
      <c r="B22" s="40"/>
      <c r="C22" s="306" t="s">
        <v>84</v>
      </c>
      <c r="D22" s="105">
        <v>2000</v>
      </c>
      <c r="E22" s="105">
        <v>4380</v>
      </c>
      <c r="F22" s="241">
        <f t="shared" si="0"/>
        <v>0.0399733389414072</v>
      </c>
      <c r="G22"/>
    </row>
    <row r="23" spans="2:7" s="6" customFormat="1" ht="15.75">
      <c r="B23" s="40"/>
      <c r="C23" s="50"/>
      <c r="D23" s="59"/>
      <c r="E23" s="59"/>
      <c r="F23" s="238"/>
      <c r="G23"/>
    </row>
    <row r="24" spans="2:7" s="6" customFormat="1" ht="15.75">
      <c r="B24" s="40"/>
      <c r="C24" s="34" t="s">
        <v>157</v>
      </c>
      <c r="D24" s="242">
        <f>D22/D14</f>
        <v>6.666666666666667</v>
      </c>
      <c r="E24" s="105">
        <f>E22/E14</f>
        <v>10.95</v>
      </c>
      <c r="F24" s="241">
        <f t="shared" si="0"/>
        <v>0.025121327182981767</v>
      </c>
      <c r="G24"/>
    </row>
    <row r="25" spans="2:7" s="6" customFormat="1" ht="15.75">
      <c r="B25" s="40"/>
      <c r="C25" s="50"/>
      <c r="D25" s="59"/>
      <c r="E25" s="59"/>
      <c r="F25" s="238"/>
      <c r="G25"/>
    </row>
    <row r="26" spans="2:7" s="6" customFormat="1" ht="15.75">
      <c r="B26" s="40"/>
      <c r="C26" s="34" t="s">
        <v>158</v>
      </c>
      <c r="D26" s="105"/>
      <c r="E26" s="105"/>
      <c r="F26" s="241">
        <f>F22-0.6*F14-0.4*F18</f>
        <v>0.008693583933019954</v>
      </c>
      <c r="G26"/>
    </row>
    <row r="27" spans="2:7" s="6" customFormat="1" ht="15.75">
      <c r="B27" s="40"/>
      <c r="C27"/>
      <c r="D27"/>
      <c r="E27"/>
      <c r="F27"/>
      <c r="G27"/>
    </row>
    <row r="28" spans="2:7" s="6" customFormat="1" ht="15.75">
      <c r="B28" s="40"/>
      <c r="C28" s="39"/>
      <c r="D28" s="94"/>
      <c r="E28" s="92"/>
      <c r="F28" s="92"/>
      <c r="G28" s="92"/>
    </row>
    <row r="29" spans="2:7" s="6" customFormat="1" ht="15.75">
      <c r="B29" s="40"/>
      <c r="C29" s="144" t="s">
        <v>164</v>
      </c>
      <c r="D29" s="94"/>
      <c r="E29" s="92"/>
      <c r="F29" s="92"/>
      <c r="G29" s="92"/>
    </row>
    <row r="30" spans="2:7" s="6" customFormat="1" ht="15.75">
      <c r="B30" s="40"/>
      <c r="C30" s="91"/>
      <c r="D30" s="85"/>
      <c r="E30" s="92"/>
      <c r="F30" s="92"/>
      <c r="G30" s="92"/>
    </row>
    <row r="31" spans="2:7" s="6" customFormat="1" ht="15.75">
      <c r="B31" s="40"/>
      <c r="C31" s="93"/>
      <c r="D31" s="95"/>
      <c r="E31" s="92"/>
      <c r="F31" s="92"/>
      <c r="G31" s="92"/>
    </row>
    <row r="32" spans="2:7" s="6" customFormat="1" ht="15.75">
      <c r="B32" s="40"/>
      <c r="C32" s="231" t="s">
        <v>175</v>
      </c>
      <c r="D32" s="95"/>
      <c r="E32" s="92"/>
      <c r="F32" s="92"/>
      <c r="G32" s="92"/>
    </row>
    <row r="33" spans="2:7" s="6" customFormat="1" ht="15.75">
      <c r="B33" s="40"/>
      <c r="C33" s="139"/>
      <c r="D33" s="85"/>
      <c r="E33" s="92"/>
      <c r="F33" s="92"/>
      <c r="G33" s="92"/>
    </row>
    <row r="34" spans="2:7" s="6" customFormat="1" ht="15.75">
      <c r="B34" s="40"/>
      <c r="C34" s="231" t="s">
        <v>176</v>
      </c>
      <c r="D34" s="85"/>
      <c r="E34" s="92"/>
      <c r="F34" s="92"/>
      <c r="G34" s="92"/>
    </row>
    <row r="35" spans="2:7" s="6" customFormat="1" ht="15.75">
      <c r="B35" s="40"/>
      <c r="C35" s="139"/>
      <c r="D35" s="94"/>
      <c r="E35" s="92"/>
      <c r="F35" s="92"/>
      <c r="G35" s="92"/>
    </row>
    <row r="36" spans="2:7" s="6" customFormat="1" ht="15.75">
      <c r="B36" s="40"/>
      <c r="C36" s="340" t="s">
        <v>163</v>
      </c>
      <c r="D36" s="358"/>
      <c r="E36" s="358"/>
      <c r="F36" s="358"/>
      <c r="G36" s="92"/>
    </row>
    <row r="37" spans="2:7" s="6" customFormat="1" ht="15.75">
      <c r="B37" s="40"/>
      <c r="C37" s="358"/>
      <c r="D37" s="358"/>
      <c r="E37" s="358"/>
      <c r="F37" s="358"/>
      <c r="G37" s="92"/>
    </row>
    <row r="38" spans="2:7" s="6" customFormat="1" ht="15.75">
      <c r="B38" s="40"/>
      <c r="C38" s="358"/>
      <c r="D38" s="358"/>
      <c r="E38" s="358"/>
      <c r="F38" s="358"/>
      <c r="G38" s="92"/>
    </row>
    <row r="39" spans="2:7" s="6" customFormat="1" ht="15.75">
      <c r="B39" s="40"/>
      <c r="C39" s="85"/>
      <c r="D39" s="94"/>
      <c r="E39" s="92"/>
      <c r="F39" s="92"/>
      <c r="G39" s="92"/>
    </row>
    <row r="40" spans="2:7" s="6" customFormat="1" ht="15.75">
      <c r="B40" s="37" t="s">
        <v>16</v>
      </c>
      <c r="C40" s="36"/>
      <c r="D40" s="36"/>
      <c r="E40" s="334" t="s">
        <v>13</v>
      </c>
      <c r="F40" s="334"/>
      <c r="G40" s="334"/>
    </row>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sheetData>
  <mergeCells count="5">
    <mergeCell ref="E40:G40"/>
    <mergeCell ref="B2:G2"/>
    <mergeCell ref="F4:G4"/>
    <mergeCell ref="B6:G6"/>
    <mergeCell ref="C36:F38"/>
  </mergeCells>
  <hyperlinks>
    <hyperlink ref="F4" location="Índice!B6" display="Volver"/>
    <hyperlink ref="F4:G4" location="Índice!B7" display="Volver al índice"/>
    <hyperlink ref="B4" location="Ejercicios!B6" display="Volver a ejercicios"/>
  </hyperlinks>
  <printOptions horizontalCentered="1" verticalCentered="1"/>
  <pageMargins left="0.75" right="0.75" top="1" bottom="1" header="0.5" footer="0.5"/>
  <pageSetup horizontalDpi="600" verticalDpi="600" orientation="portrait" scale="73" r:id="rId4"/>
  <drawing r:id="rId3"/>
  <legacyDrawing r:id="rId2"/>
  <oleObjects>
    <oleObject progId="Equation.3" shapeId="903641" r:id="rId1"/>
  </oleObjects>
</worksheet>
</file>

<file path=xl/worksheets/sheet15.xml><?xml version="1.0" encoding="utf-8"?>
<worksheet xmlns="http://schemas.openxmlformats.org/spreadsheetml/2006/main" xmlns:r="http://schemas.openxmlformats.org/officeDocument/2006/relationships">
  <dimension ref="A1:G19"/>
  <sheetViews>
    <sheetView showGridLines="0" view="pageBreakPreview" zoomScaleSheetLayoutView="100" workbookViewId="0" topLeftCell="A1">
      <selection activeCell="A1" sqref="A1"/>
    </sheetView>
  </sheetViews>
  <sheetFormatPr defaultColWidth="9.140625" defaultRowHeight="12.75"/>
  <cols>
    <col min="2" max="2" width="7.57421875" style="0" customWidth="1"/>
    <col min="3" max="3" width="46.28125" style="0" customWidth="1"/>
    <col min="5" max="5" width="17.140625" style="0" customWidth="1"/>
    <col min="6" max="6" width="16.00390625" style="0" customWidth="1"/>
  </cols>
  <sheetData>
    <row r="1" ht="12.75">
      <c r="A1" s="41"/>
    </row>
    <row r="2" spans="2:7" ht="12.75">
      <c r="B2" s="365" t="s">
        <v>14</v>
      </c>
      <c r="C2" s="365"/>
      <c r="D2" s="365"/>
      <c r="E2" s="365"/>
      <c r="F2" s="365"/>
      <c r="G2" s="365"/>
    </row>
    <row r="4" spans="2:7" s="6" customFormat="1" ht="12.75">
      <c r="B4" s="278" t="s">
        <v>208</v>
      </c>
      <c r="F4" s="329" t="s">
        <v>2</v>
      </c>
      <c r="G4" s="329"/>
    </row>
    <row r="5" s="6" customFormat="1" ht="12.75"/>
    <row r="6" spans="2:7" s="6" customFormat="1" ht="18.75">
      <c r="B6" s="333" t="s">
        <v>103</v>
      </c>
      <c r="C6" s="333"/>
      <c r="D6" s="333"/>
      <c r="E6" s="333"/>
      <c r="F6" s="333"/>
      <c r="G6" s="333"/>
    </row>
    <row r="7" spans="3:4" s="6" customFormat="1" ht="12.75">
      <c r="C7" s="60"/>
      <c r="D7" s="60"/>
    </row>
    <row r="8" spans="2:7" s="6" customFormat="1" ht="16.5" customHeight="1" thickBot="1">
      <c r="B8" s="79" t="s">
        <v>321</v>
      </c>
      <c r="C8" s="194"/>
      <c r="D8" s="195"/>
      <c r="E8" s="196"/>
      <c r="F8" s="196"/>
      <c r="G8" s="92"/>
    </row>
    <row r="9" spans="2:7" s="6" customFormat="1" ht="27" thickBot="1">
      <c r="B9" s="40"/>
      <c r="C9" s="133"/>
      <c r="D9" s="136">
        <v>1980</v>
      </c>
      <c r="E9" s="136">
        <v>2000</v>
      </c>
      <c r="F9" s="99" t="s">
        <v>137</v>
      </c>
      <c r="G9" s="92"/>
    </row>
    <row r="10" spans="2:7" s="6" customFormat="1" ht="15.75">
      <c r="B10" s="40"/>
      <c r="C10" s="50" t="s">
        <v>159</v>
      </c>
      <c r="D10" s="243">
        <v>300</v>
      </c>
      <c r="E10" s="243">
        <v>400</v>
      </c>
      <c r="F10" s="238">
        <f>(E10/D10)^(1/20)-1</f>
        <v>0.014488052647620098</v>
      </c>
      <c r="G10" s="92"/>
    </row>
    <row r="11" spans="2:7" s="6" customFormat="1" ht="15.75">
      <c r="B11" s="40"/>
      <c r="C11" s="307" t="s">
        <v>84</v>
      </c>
      <c r="D11" s="243">
        <v>2000</v>
      </c>
      <c r="E11" s="243">
        <v>4380</v>
      </c>
      <c r="F11" s="238">
        <f>(E11/D11)^(1/20)-1</f>
        <v>0.0399733389414072</v>
      </c>
      <c r="G11" s="92"/>
    </row>
    <row r="12" spans="2:7" s="6" customFormat="1" ht="15.75">
      <c r="B12" s="40"/>
      <c r="C12" s="50" t="s">
        <v>160</v>
      </c>
      <c r="D12" s="243">
        <f>D11*0.6</f>
        <v>1200</v>
      </c>
      <c r="E12" s="243">
        <f>E11*0.6</f>
        <v>2628</v>
      </c>
      <c r="F12" s="238">
        <f>(E12/D12)^(1/20)-1</f>
        <v>0.0399733389414072</v>
      </c>
      <c r="G12" s="92"/>
    </row>
    <row r="13" spans="2:7" s="6" customFormat="1" ht="16.5" thickBot="1">
      <c r="B13" s="40"/>
      <c r="C13" s="112" t="s">
        <v>161</v>
      </c>
      <c r="D13" s="244">
        <f>D12/D10</f>
        <v>4</v>
      </c>
      <c r="E13" s="244">
        <f>E12/E10</f>
        <v>6.57</v>
      </c>
      <c r="F13" s="211">
        <f>(E13/D13)^(1/20)-1</f>
        <v>0.025121327182981767</v>
      </c>
      <c r="G13" s="92"/>
    </row>
    <row r="14" spans="2:7" s="6" customFormat="1" ht="15.75">
      <c r="B14" s="40"/>
      <c r="C14" s="93"/>
      <c r="D14" s="94"/>
      <c r="E14" s="92"/>
      <c r="F14" s="92"/>
      <c r="G14" s="92"/>
    </row>
    <row r="15" spans="2:7" s="6" customFormat="1" ht="15.75">
      <c r="B15" s="40"/>
      <c r="C15" s="340" t="s">
        <v>165</v>
      </c>
      <c r="D15" s="340"/>
      <c r="E15" s="340"/>
      <c r="F15" s="340"/>
      <c r="G15" s="340"/>
    </row>
    <row r="16" spans="2:7" s="6" customFormat="1" ht="15.75">
      <c r="B16" s="40"/>
      <c r="C16" s="340"/>
      <c r="D16" s="340"/>
      <c r="E16" s="340"/>
      <c r="F16" s="340"/>
      <c r="G16" s="340"/>
    </row>
    <row r="17" spans="3:7" s="6" customFormat="1" ht="12.75">
      <c r="C17" s="340"/>
      <c r="D17" s="340"/>
      <c r="E17" s="340"/>
      <c r="F17" s="340"/>
      <c r="G17" s="340"/>
    </row>
    <row r="18" spans="4:7" s="6" customFormat="1" ht="15.75">
      <c r="D18" s="85"/>
      <c r="E18" s="92"/>
      <c r="F18" s="92"/>
      <c r="G18" s="92"/>
    </row>
    <row r="19" spans="2:7" s="6" customFormat="1" ht="15.75">
      <c r="B19" s="37" t="s">
        <v>16</v>
      </c>
      <c r="C19" s="36"/>
      <c r="D19" s="36"/>
      <c r="E19" s="334" t="s">
        <v>13</v>
      </c>
      <c r="F19" s="334"/>
      <c r="G19" s="334"/>
    </row>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sheetData>
  <mergeCells count="5">
    <mergeCell ref="E19:G19"/>
    <mergeCell ref="B2:G2"/>
    <mergeCell ref="F4:G4"/>
    <mergeCell ref="B6:G6"/>
    <mergeCell ref="C15:G17"/>
  </mergeCells>
  <hyperlinks>
    <hyperlink ref="F4" location="Índice!B6" display="Volver"/>
    <hyperlink ref="F4:G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landscape" scale="77" r:id="rId1"/>
</worksheet>
</file>

<file path=xl/worksheets/sheet16.xml><?xml version="1.0" encoding="utf-8"?>
<worksheet xmlns="http://schemas.openxmlformats.org/spreadsheetml/2006/main" xmlns:r="http://schemas.openxmlformats.org/officeDocument/2006/relationships">
  <sheetPr>
    <pageSetUpPr fitToPage="1"/>
  </sheetPr>
  <dimension ref="A1:G25"/>
  <sheetViews>
    <sheetView showGridLines="0" view="pageBreakPreview" zoomScaleSheetLayoutView="100" workbookViewId="0" topLeftCell="A1">
      <selection activeCell="A1" sqref="A1"/>
    </sheetView>
  </sheetViews>
  <sheetFormatPr defaultColWidth="9.140625" defaultRowHeight="12.75"/>
  <cols>
    <col min="2" max="2" width="7.57421875" style="0" customWidth="1"/>
    <col min="3" max="3" width="46.28125" style="0" customWidth="1"/>
    <col min="5" max="5" width="17.140625" style="0" customWidth="1"/>
  </cols>
  <sheetData>
    <row r="1" ht="12.75">
      <c r="A1" s="41"/>
    </row>
    <row r="2" spans="2:7" ht="12.75">
      <c r="B2" s="365" t="s">
        <v>14</v>
      </c>
      <c r="C2" s="365"/>
      <c r="D2" s="365"/>
      <c r="E2" s="365"/>
      <c r="F2" s="365"/>
      <c r="G2" s="365"/>
    </row>
    <row r="4" spans="2:7" s="6" customFormat="1" ht="12.75">
      <c r="B4" s="278" t="s">
        <v>208</v>
      </c>
      <c r="F4" s="329" t="s">
        <v>2</v>
      </c>
      <c r="G4" s="329"/>
    </row>
    <row r="5" s="6" customFormat="1" ht="12.75"/>
    <row r="6" spans="2:7" s="6" customFormat="1" ht="18.75">
      <c r="B6" s="333" t="s">
        <v>103</v>
      </c>
      <c r="C6" s="333"/>
      <c r="D6" s="333"/>
      <c r="E6" s="333"/>
      <c r="F6" s="333"/>
      <c r="G6" s="333"/>
    </row>
    <row r="7" spans="3:4" s="6" customFormat="1" ht="12.75">
      <c r="C7" s="60"/>
      <c r="D7" s="60"/>
    </row>
    <row r="8" spans="2:7" s="6" customFormat="1" ht="16.5" customHeight="1">
      <c r="B8" s="79" t="s">
        <v>322</v>
      </c>
      <c r="C8" s="340" t="s">
        <v>177</v>
      </c>
      <c r="D8" s="340"/>
      <c r="E8" s="340"/>
      <c r="F8" s="340"/>
      <c r="G8" s="340"/>
    </row>
    <row r="9" spans="2:7" s="6" customFormat="1" ht="15.75">
      <c r="B9" s="40"/>
      <c r="C9" s="340"/>
      <c r="D9" s="340"/>
      <c r="E9" s="340"/>
      <c r="F9" s="340"/>
      <c r="G9" s="340"/>
    </row>
    <row r="10" spans="2:7" s="6" customFormat="1" ht="15.75">
      <c r="B10" s="40"/>
      <c r="C10" s="183"/>
      <c r="E10" s="92"/>
      <c r="F10" s="92"/>
      <c r="G10" s="92"/>
    </row>
    <row r="11" spans="2:7" s="6" customFormat="1" ht="17.25">
      <c r="B11" s="40"/>
      <c r="C11" s="144" t="s">
        <v>190</v>
      </c>
      <c r="E11" s="92"/>
      <c r="F11" s="92"/>
      <c r="G11" s="92"/>
    </row>
    <row r="12" spans="2:7" s="6" customFormat="1" ht="15.75">
      <c r="B12" s="40"/>
      <c r="C12" s="183"/>
      <c r="E12" s="92"/>
      <c r="F12" s="92"/>
      <c r="G12" s="92"/>
    </row>
    <row r="13" spans="2:7" s="6" customFormat="1" ht="15.75">
      <c r="B13" s="40"/>
      <c r="C13" s="79" t="s">
        <v>166</v>
      </c>
      <c r="D13" s="138"/>
      <c r="E13" s="92"/>
      <c r="F13" s="92"/>
      <c r="G13" s="92"/>
    </row>
    <row r="14" spans="2:7" s="6" customFormat="1" ht="15.75">
      <c r="B14" s="40"/>
      <c r="C14" s="183"/>
      <c r="E14" s="92"/>
      <c r="F14" s="92"/>
      <c r="G14" s="92"/>
    </row>
    <row r="15" spans="2:7" s="6" customFormat="1" ht="17.25">
      <c r="B15" s="40"/>
      <c r="C15" s="191" t="s">
        <v>191</v>
      </c>
      <c r="E15" s="92"/>
      <c r="F15" s="92"/>
      <c r="G15" s="92"/>
    </row>
    <row r="16" spans="2:7" s="6" customFormat="1" ht="15.75">
      <c r="B16" s="40"/>
      <c r="C16" s="183"/>
      <c r="E16" s="92"/>
      <c r="F16" s="92"/>
      <c r="G16" s="92"/>
    </row>
    <row r="17" spans="2:7" s="6" customFormat="1" ht="15.75">
      <c r="B17" s="40"/>
      <c r="C17" s="340" t="s">
        <v>167</v>
      </c>
      <c r="D17" s="340"/>
      <c r="E17" s="340"/>
      <c r="F17" s="340"/>
      <c r="G17" s="340"/>
    </row>
    <row r="18" spans="2:7" s="6" customFormat="1" ht="15.75">
      <c r="B18" s="40"/>
      <c r="C18" s="340"/>
      <c r="D18" s="340"/>
      <c r="E18" s="340"/>
      <c r="F18" s="340"/>
      <c r="G18" s="340"/>
    </row>
    <row r="19" spans="2:7" s="6" customFormat="1" ht="15.75">
      <c r="B19" s="40"/>
      <c r="C19" s="340"/>
      <c r="D19" s="340"/>
      <c r="E19" s="340"/>
      <c r="F19" s="340"/>
      <c r="G19" s="340"/>
    </row>
    <row r="20" spans="2:7" s="6" customFormat="1" ht="15.75">
      <c r="B20" s="40"/>
      <c r="C20" s="340"/>
      <c r="D20" s="340"/>
      <c r="E20" s="340"/>
      <c r="F20" s="340"/>
      <c r="G20" s="340"/>
    </row>
    <row r="21" spans="2:7" s="6" customFormat="1" ht="15.75">
      <c r="B21" s="40"/>
      <c r="C21" s="312"/>
      <c r="D21" s="312"/>
      <c r="E21" s="312"/>
      <c r="F21" s="312"/>
      <c r="G21" s="312"/>
    </row>
    <row r="22" spans="2:7" s="6" customFormat="1" ht="15.75">
      <c r="B22" s="40"/>
      <c r="C22" s="312"/>
      <c r="D22" s="312"/>
      <c r="E22" s="312"/>
      <c r="F22" s="312"/>
      <c r="G22" s="312"/>
    </row>
    <row r="23" spans="2:7" s="6" customFormat="1" ht="15.75">
      <c r="B23" s="40"/>
      <c r="C23" s="312"/>
      <c r="D23" s="312"/>
      <c r="E23" s="312"/>
      <c r="F23" s="312"/>
      <c r="G23" s="312"/>
    </row>
    <row r="24" spans="2:7" s="6" customFormat="1" ht="15.75">
      <c r="B24" s="40"/>
      <c r="C24" s="183"/>
      <c r="E24" s="92"/>
      <c r="F24" s="92"/>
      <c r="G24" s="92"/>
    </row>
    <row r="25" spans="2:7" s="6" customFormat="1" ht="15.75">
      <c r="B25" s="37" t="s">
        <v>16</v>
      </c>
      <c r="C25" s="36"/>
      <c r="D25" s="36"/>
      <c r="E25" s="334" t="s">
        <v>13</v>
      </c>
      <c r="F25" s="334"/>
      <c r="G25" s="334"/>
    </row>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sheetData>
  <mergeCells count="6">
    <mergeCell ref="E25:G25"/>
    <mergeCell ref="B2:G2"/>
    <mergeCell ref="F4:G4"/>
    <mergeCell ref="B6:G6"/>
    <mergeCell ref="C8:G9"/>
    <mergeCell ref="C17:G23"/>
  </mergeCells>
  <hyperlinks>
    <hyperlink ref="F4" location="Índice!B6" display="Volver"/>
    <hyperlink ref="F4:G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I29"/>
  <sheetViews>
    <sheetView view="pageBreakPreview" zoomScaleNormal="80" zoomScaleSheetLayoutView="100" workbookViewId="0" topLeftCell="A1">
      <selection activeCell="A1" sqref="A1"/>
    </sheetView>
  </sheetViews>
  <sheetFormatPr defaultColWidth="9.140625" defaultRowHeight="12.75"/>
  <cols>
    <col min="2" max="2" width="7.421875" style="0" customWidth="1"/>
    <col min="3" max="7" width="15.7109375" style="0" customWidth="1"/>
  </cols>
  <sheetData>
    <row r="1" spans="1:9" ht="12.75">
      <c r="A1" s="41"/>
      <c r="B1" s="9"/>
      <c r="C1" s="9"/>
      <c r="D1" s="9"/>
      <c r="E1" s="9"/>
      <c r="F1" s="9"/>
      <c r="G1" s="9"/>
      <c r="H1" s="9"/>
      <c r="I1" s="9"/>
    </row>
    <row r="2" spans="1:9" ht="12.75">
      <c r="A2" s="9"/>
      <c r="B2" s="422" t="s">
        <v>14</v>
      </c>
      <c r="C2" s="422"/>
      <c r="D2" s="422"/>
      <c r="E2" s="422"/>
      <c r="F2" s="422"/>
      <c r="G2" s="422"/>
      <c r="H2" s="422"/>
      <c r="I2" s="9"/>
    </row>
    <row r="3" spans="1:9" ht="12.75">
      <c r="A3" s="9"/>
      <c r="B3" s="9"/>
      <c r="C3" s="9"/>
      <c r="D3" s="9"/>
      <c r="E3" s="9"/>
      <c r="F3" s="9"/>
      <c r="G3" s="9"/>
      <c r="H3" s="9"/>
      <c r="I3" s="9"/>
    </row>
    <row r="4" spans="1:9" s="6" customFormat="1" ht="12.75">
      <c r="A4" s="10"/>
      <c r="B4" s="423" t="s">
        <v>208</v>
      </c>
      <c r="C4" s="10"/>
      <c r="D4" s="10"/>
      <c r="E4" s="10"/>
      <c r="F4" s="10"/>
      <c r="G4" s="378" t="s">
        <v>2</v>
      </c>
      <c r="H4" s="378"/>
      <c r="I4" s="10"/>
    </row>
    <row r="5" spans="1:9" s="6" customFormat="1" ht="12.75">
      <c r="A5" s="10"/>
      <c r="B5" s="10"/>
      <c r="C5" s="10"/>
      <c r="D5" s="10"/>
      <c r="E5" s="10"/>
      <c r="F5" s="10"/>
      <c r="G5" s="10"/>
      <c r="H5" s="10"/>
      <c r="I5" s="10"/>
    </row>
    <row r="6" spans="1:9" s="6" customFormat="1" ht="18.75">
      <c r="A6" s="10"/>
      <c r="B6" s="333" t="s">
        <v>103</v>
      </c>
      <c r="C6" s="333"/>
      <c r="D6" s="333"/>
      <c r="E6" s="333"/>
      <c r="F6" s="333"/>
      <c r="G6" s="333"/>
      <c r="H6" s="333"/>
      <c r="I6" s="10"/>
    </row>
    <row r="7" spans="1:9" s="6" customFormat="1" ht="12.75">
      <c r="A7" s="10"/>
      <c r="B7" s="10"/>
      <c r="C7" s="424"/>
      <c r="D7" s="424"/>
      <c r="E7" s="10"/>
      <c r="F7" s="10"/>
      <c r="G7" s="10"/>
      <c r="H7" s="10"/>
      <c r="I7" s="10"/>
    </row>
    <row r="8" spans="1:9" s="6" customFormat="1" ht="19.5" customHeight="1">
      <c r="A8" s="10"/>
      <c r="B8" s="425" t="s">
        <v>311</v>
      </c>
      <c r="C8" s="426"/>
      <c r="D8" s="427"/>
      <c r="E8" s="428"/>
      <c r="F8" s="428"/>
      <c r="G8" s="428"/>
      <c r="H8" s="428"/>
      <c r="I8" s="10"/>
    </row>
    <row r="9" spans="1:9" s="6" customFormat="1" ht="15.75">
      <c r="A9" s="10"/>
      <c r="B9" s="429"/>
      <c r="C9" s="399" t="s">
        <v>279</v>
      </c>
      <c r="D9" s="399"/>
      <c r="E9" s="399"/>
      <c r="F9" s="399"/>
      <c r="G9" s="399"/>
      <c r="H9" s="9"/>
      <c r="I9" s="10"/>
    </row>
    <row r="10" spans="1:9" s="6" customFormat="1" ht="15.75">
      <c r="A10" s="10"/>
      <c r="B10" s="429"/>
      <c r="C10" s="399" t="s">
        <v>280</v>
      </c>
      <c r="D10" s="399"/>
      <c r="E10" s="399"/>
      <c r="F10" s="399"/>
      <c r="G10" s="399"/>
      <c r="H10" s="9"/>
      <c r="I10" s="10"/>
    </row>
    <row r="11" spans="1:9" s="6" customFormat="1" ht="52.5" customHeight="1">
      <c r="A11" s="10"/>
      <c r="B11" s="429"/>
      <c r="C11" s="400" t="s">
        <v>281</v>
      </c>
      <c r="D11" s="400" t="s">
        <v>282</v>
      </c>
      <c r="E11" s="400" t="s">
        <v>312</v>
      </c>
      <c r="F11" s="400" t="s">
        <v>313</v>
      </c>
      <c r="G11" s="400" t="s">
        <v>283</v>
      </c>
      <c r="H11" s="9"/>
      <c r="I11" s="10"/>
    </row>
    <row r="12" spans="1:9" s="6" customFormat="1" ht="15.75">
      <c r="A12" s="10"/>
      <c r="B12" s="429"/>
      <c r="C12" s="389" t="s">
        <v>284</v>
      </c>
      <c r="D12" s="390">
        <v>16483968</v>
      </c>
      <c r="E12" s="390">
        <v>16647146.777213357</v>
      </c>
      <c r="F12" s="390">
        <v>-163178.7772133518</v>
      </c>
      <c r="G12" s="391">
        <v>-0.9802206912520964</v>
      </c>
      <c r="H12" s="9"/>
      <c r="I12" s="10"/>
    </row>
    <row r="13" spans="1:9" s="6" customFormat="1" ht="15.75">
      <c r="A13" s="10"/>
      <c r="B13" s="429"/>
      <c r="C13" s="435" t="s">
        <v>285</v>
      </c>
      <c r="D13" s="436">
        <v>17500694</v>
      </c>
      <c r="E13" s="436">
        <v>17069311.37927944</v>
      </c>
      <c r="F13" s="436">
        <v>431382.6207205653</v>
      </c>
      <c r="G13" s="437">
        <v>2.5272409128596944</v>
      </c>
      <c r="H13" s="9"/>
      <c r="I13" s="10"/>
    </row>
    <row r="14" spans="1:9" s="6" customFormat="1" ht="15.75">
      <c r="A14" s="10"/>
      <c r="B14" s="429"/>
      <c r="C14" s="392" t="s">
        <v>286</v>
      </c>
      <c r="D14" s="393">
        <v>18019700</v>
      </c>
      <c r="E14" s="393">
        <v>17491475.98134552</v>
      </c>
      <c r="F14" s="393">
        <v>528224.018654488</v>
      </c>
      <c r="G14" s="394">
        <v>3.019893914143288</v>
      </c>
      <c r="H14" s="9"/>
      <c r="I14" s="10"/>
    </row>
    <row r="15" spans="1:9" s="6" customFormat="1" ht="15.75">
      <c r="A15" s="10"/>
      <c r="B15" s="429"/>
      <c r="C15" s="435" t="s">
        <v>287</v>
      </c>
      <c r="D15" s="436">
        <v>18163000</v>
      </c>
      <c r="E15" s="436">
        <v>17913640.583411597</v>
      </c>
      <c r="F15" s="436">
        <v>249359.416588407</v>
      </c>
      <c r="G15" s="437">
        <v>1.3920085949436714</v>
      </c>
      <c r="H15" s="9"/>
      <c r="I15" s="10"/>
    </row>
    <row r="16" spans="1:9" s="6" customFormat="1" ht="15.75">
      <c r="A16" s="10"/>
      <c r="B16" s="429"/>
      <c r="C16" s="392" t="s">
        <v>288</v>
      </c>
      <c r="D16" s="393">
        <v>19188370</v>
      </c>
      <c r="E16" s="393">
        <v>18335805.185477678</v>
      </c>
      <c r="F16" s="393">
        <v>852564.814522326</v>
      </c>
      <c r="G16" s="394">
        <v>4.6497266190282955</v>
      </c>
      <c r="H16" s="9"/>
      <c r="I16" s="10"/>
    </row>
    <row r="17" spans="1:9" s="6" customFormat="1" ht="15.75">
      <c r="A17" s="10"/>
      <c r="B17" s="429"/>
      <c r="C17" s="435" t="s">
        <v>289</v>
      </c>
      <c r="D17" s="436">
        <v>18056137</v>
      </c>
      <c r="E17" s="436">
        <v>18757969.78754376</v>
      </c>
      <c r="F17" s="436">
        <v>-701832.787543755</v>
      </c>
      <c r="G17" s="437">
        <v>-3.7415178481085283</v>
      </c>
      <c r="H17" s="9"/>
      <c r="I17" s="10"/>
    </row>
    <row r="18" spans="1:9" s="6" customFormat="1" ht="15.75">
      <c r="A18" s="10"/>
      <c r="B18" s="429"/>
      <c r="C18" s="392" t="s">
        <v>290</v>
      </c>
      <c r="D18" s="393">
        <v>18507184</v>
      </c>
      <c r="E18" s="393">
        <v>19180134.389609836</v>
      </c>
      <c r="F18" s="393">
        <v>-672950.389609836</v>
      </c>
      <c r="G18" s="394">
        <v>-3.5085801587208025</v>
      </c>
      <c r="H18" s="9"/>
      <c r="I18" s="10"/>
    </row>
    <row r="19" spans="1:9" s="6" customFormat="1" ht="15.75">
      <c r="A19" s="10"/>
      <c r="B19" s="429"/>
      <c r="C19" s="435" t="s">
        <v>291</v>
      </c>
      <c r="D19" s="436">
        <v>18843015</v>
      </c>
      <c r="E19" s="436">
        <v>19602298.991675917</v>
      </c>
      <c r="F19" s="436">
        <v>-759283.9916759133</v>
      </c>
      <c r="G19" s="437">
        <v>-3.8734435792370174</v>
      </c>
      <c r="H19" s="9"/>
      <c r="I19" s="10"/>
    </row>
    <row r="20" spans="1:9" s="6" customFormat="1" ht="15.75">
      <c r="A20" s="10"/>
      <c r="B20" s="429"/>
      <c r="C20" s="392" t="s">
        <v>292</v>
      </c>
      <c r="D20" s="393">
        <v>18939357</v>
      </c>
      <c r="E20" s="393">
        <v>20024463.593741998</v>
      </c>
      <c r="F20" s="393">
        <v>-1085106.5937419944</v>
      </c>
      <c r="G20" s="394">
        <v>-5.418904674585689</v>
      </c>
      <c r="H20" s="9"/>
      <c r="I20" s="10"/>
    </row>
    <row r="21" spans="1:9" s="6" customFormat="1" ht="15.75">
      <c r="A21" s="10"/>
      <c r="B21" s="429"/>
      <c r="C21" s="435" t="s">
        <v>293</v>
      </c>
      <c r="D21" s="436">
        <v>19512269</v>
      </c>
      <c r="E21" s="436">
        <v>20446628.19580808</v>
      </c>
      <c r="F21" s="436">
        <v>-934359.1958080754</v>
      </c>
      <c r="G21" s="437">
        <v>-4.569747084263192</v>
      </c>
      <c r="H21" s="9"/>
      <c r="I21" s="10"/>
    </row>
    <row r="22" spans="1:9" s="6" customFormat="1" ht="15.75">
      <c r="A22" s="10"/>
      <c r="B22" s="429"/>
      <c r="C22" s="392" t="s">
        <v>294</v>
      </c>
      <c r="D22" s="393">
        <v>20551174</v>
      </c>
      <c r="E22" s="393">
        <v>20868792.797874156</v>
      </c>
      <c r="F22" s="393">
        <v>-317618.7978741564</v>
      </c>
      <c r="G22" s="394">
        <v>-1.5219797376420896</v>
      </c>
      <c r="H22" s="9"/>
      <c r="I22" s="10"/>
    </row>
    <row r="23" spans="1:9" s="6" customFormat="1" ht="15.75">
      <c r="A23" s="10"/>
      <c r="B23" s="429"/>
      <c r="C23" s="435" t="s">
        <v>295</v>
      </c>
      <c r="D23" s="436">
        <v>21536040</v>
      </c>
      <c r="E23" s="436">
        <v>21290957.399940237</v>
      </c>
      <c r="F23" s="436">
        <v>245082.6000597626</v>
      </c>
      <c r="G23" s="437">
        <v>1.151111222741212</v>
      </c>
      <c r="H23" s="9"/>
      <c r="I23" s="10"/>
    </row>
    <row r="24" spans="1:9" s="6" customFormat="1" ht="15.75">
      <c r="A24" s="10"/>
      <c r="B24" s="429"/>
      <c r="C24" s="395" t="s">
        <v>296</v>
      </c>
      <c r="D24" s="396">
        <v>22690213</v>
      </c>
      <c r="E24" s="396">
        <v>21713122.00200632</v>
      </c>
      <c r="F24" s="396">
        <v>977090.9979936816</v>
      </c>
      <c r="G24" s="397">
        <v>4.500002339154163</v>
      </c>
      <c r="H24" s="9"/>
      <c r="I24" s="10"/>
    </row>
    <row r="25" spans="1:9" s="6" customFormat="1" ht="16.5" customHeight="1">
      <c r="A25" s="10"/>
      <c r="B25" s="429"/>
      <c r="C25" s="398" t="s">
        <v>297</v>
      </c>
      <c r="D25" s="398"/>
      <c r="E25" s="398"/>
      <c r="F25" s="398"/>
      <c r="G25" s="398"/>
      <c r="H25" s="9"/>
      <c r="I25" s="10"/>
    </row>
    <row r="26" spans="1:9" s="6" customFormat="1" ht="30" customHeight="1">
      <c r="A26" s="10"/>
      <c r="B26" s="429"/>
      <c r="C26" s="398" t="s">
        <v>298</v>
      </c>
      <c r="D26" s="398"/>
      <c r="E26" s="398"/>
      <c r="F26" s="398"/>
      <c r="G26" s="398"/>
      <c r="H26" s="428"/>
      <c r="I26" s="10"/>
    </row>
    <row r="27" spans="1:9" s="6" customFormat="1" ht="15.75">
      <c r="A27" s="10"/>
      <c r="B27" s="429"/>
      <c r="C27" s="427"/>
      <c r="D27" s="430"/>
      <c r="E27" s="428"/>
      <c r="F27" s="428"/>
      <c r="G27" s="428"/>
      <c r="H27" s="428"/>
      <c r="I27" s="10"/>
    </row>
    <row r="28" spans="1:9" s="6" customFormat="1" ht="15.75">
      <c r="A28" s="10"/>
      <c r="B28" s="37" t="s">
        <v>16</v>
      </c>
      <c r="C28" s="36"/>
      <c r="D28" s="36"/>
      <c r="E28" s="330" t="s">
        <v>13</v>
      </c>
      <c r="F28" s="330"/>
      <c r="G28" s="330"/>
      <c r="H28" s="330"/>
      <c r="I28" s="10"/>
    </row>
    <row r="29" spans="1:9" s="6" customFormat="1" ht="12.75">
      <c r="A29" s="10"/>
      <c r="B29" s="10"/>
      <c r="C29" s="10"/>
      <c r="D29" s="10"/>
      <c r="E29" s="10"/>
      <c r="F29" s="10"/>
      <c r="G29" s="10"/>
      <c r="H29" s="10"/>
      <c r="I29" s="10"/>
    </row>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sheetData>
  <mergeCells count="8">
    <mergeCell ref="E28:H28"/>
    <mergeCell ref="C25:G25"/>
    <mergeCell ref="C26:G26"/>
    <mergeCell ref="C9:G9"/>
    <mergeCell ref="C10:G10"/>
    <mergeCell ref="B2:H2"/>
    <mergeCell ref="G4:H4"/>
    <mergeCell ref="B6:H6"/>
  </mergeCells>
  <hyperlinks>
    <hyperlink ref="G4" location="Índice!B6" display="Volver"/>
    <hyperlink ref="G4:H4" location="Índice!B7" display="Volver al índice"/>
    <hyperlink ref="B4" location="Ejercicios!B6" display="Volver a ejercicios"/>
  </hyperlinks>
  <printOptions/>
  <pageMargins left="0.75" right="0.75" top="1" bottom="1" header="0.5" footer="0.5"/>
  <pageSetup horizontalDpi="300" verticalDpi="300" orientation="portrait" scale="64" r:id="rId4"/>
  <drawing r:id="rId3"/>
  <legacyDrawing r:id="rId2"/>
  <oleObjects>
    <oleObject progId="Equation.3" shapeId="485348" r:id="rId1"/>
  </oleObjects>
</worksheet>
</file>

<file path=xl/worksheets/sheet18.xml><?xml version="1.0" encoding="utf-8"?>
<worksheet xmlns="http://schemas.openxmlformats.org/spreadsheetml/2006/main" xmlns:r="http://schemas.openxmlformats.org/officeDocument/2006/relationships">
  <sheetPr>
    <pageSetUpPr fitToPage="1"/>
  </sheetPr>
  <dimension ref="A1:L18"/>
  <sheetViews>
    <sheetView showGridLines="0" view="pageBreakPreview" zoomScaleSheetLayoutView="100" workbookViewId="0" topLeftCell="A1">
      <selection activeCell="A1" sqref="A1"/>
    </sheetView>
  </sheetViews>
  <sheetFormatPr defaultColWidth="9.140625" defaultRowHeight="12.75"/>
  <cols>
    <col min="2" max="2" width="10.57421875" style="0" customWidth="1"/>
    <col min="3" max="3" width="12.140625" style="0" customWidth="1"/>
    <col min="4" max="4" width="12.00390625" style="0" bestFit="1" customWidth="1"/>
    <col min="5" max="5" width="11.00390625" style="0" customWidth="1"/>
    <col min="6" max="6" width="10.7109375" style="0" customWidth="1"/>
    <col min="7" max="7" width="12.57421875" style="0" bestFit="1" customWidth="1"/>
    <col min="8" max="8" width="13.421875" style="0" customWidth="1"/>
    <col min="9" max="9" width="2.7109375" style="0" customWidth="1"/>
  </cols>
  <sheetData>
    <row r="1" ht="12.75">
      <c r="A1" s="41"/>
    </row>
    <row r="2" spans="2:10" ht="12.75">
      <c r="B2" s="375" t="s">
        <v>14</v>
      </c>
      <c r="C2" s="375"/>
      <c r="D2" s="375"/>
      <c r="E2" s="375"/>
      <c r="F2" s="375"/>
      <c r="G2" s="375"/>
      <c r="H2" s="375"/>
      <c r="I2" s="375"/>
      <c r="J2" s="3"/>
    </row>
    <row r="4" spans="7:9" ht="12.75">
      <c r="G4" s="378" t="s">
        <v>2</v>
      </c>
      <c r="H4" s="378"/>
      <c r="I4" s="378"/>
    </row>
    <row r="6" spans="2:9" ht="18.75">
      <c r="B6" s="377" t="s">
        <v>25</v>
      </c>
      <c r="C6" s="377"/>
      <c r="D6" s="377"/>
      <c r="E6" s="377"/>
      <c r="F6" s="377"/>
      <c r="G6" s="377"/>
      <c r="H6" s="377"/>
      <c r="I6" s="377"/>
    </row>
    <row r="7" spans="2:12" ht="12.75">
      <c r="B7" s="288"/>
      <c r="C7" s="288"/>
      <c r="D7" s="288"/>
      <c r="E7" s="288"/>
      <c r="F7" s="288"/>
      <c r="G7" s="288"/>
      <c r="H7" s="288"/>
      <c r="I7" s="288"/>
      <c r="J7" s="289"/>
      <c r="K7" s="289"/>
      <c r="L7" s="289"/>
    </row>
    <row r="8" spans="2:12" ht="15.75">
      <c r="B8" s="376" t="s">
        <v>261</v>
      </c>
      <c r="C8" s="376"/>
      <c r="D8" s="376"/>
      <c r="E8" s="376"/>
      <c r="F8" s="376"/>
      <c r="G8" s="376"/>
      <c r="H8" s="376"/>
      <c r="I8" s="288"/>
      <c r="J8" s="289"/>
      <c r="K8" s="289"/>
      <c r="L8" s="289"/>
    </row>
    <row r="9" spans="2:12" ht="12.75">
      <c r="B9" s="288"/>
      <c r="C9" s="288"/>
      <c r="D9" s="288"/>
      <c r="E9" s="288"/>
      <c r="F9" s="288"/>
      <c r="G9" s="288"/>
      <c r="H9" s="288"/>
      <c r="I9" s="288"/>
      <c r="J9" s="289"/>
      <c r="K9" s="289"/>
      <c r="L9" s="289"/>
    </row>
    <row r="10" spans="2:12" ht="38.25">
      <c r="B10" s="296" t="s">
        <v>168</v>
      </c>
      <c r="C10" s="290" t="s">
        <v>249</v>
      </c>
      <c r="D10" s="291" t="s">
        <v>250</v>
      </c>
      <c r="E10" s="291" t="s">
        <v>251</v>
      </c>
      <c r="F10" s="291" t="s">
        <v>255</v>
      </c>
      <c r="G10" s="291" t="s">
        <v>252</v>
      </c>
      <c r="H10" s="291" t="s">
        <v>253</v>
      </c>
      <c r="L10" s="289"/>
    </row>
    <row r="11" spans="2:12" ht="12.75">
      <c r="B11" s="288" t="s">
        <v>247</v>
      </c>
      <c r="C11" s="294">
        <v>0.05257598097555194</v>
      </c>
      <c r="D11" s="292">
        <v>0.03185555992247302</v>
      </c>
      <c r="E11" s="292">
        <v>0.0406228587798374</v>
      </c>
      <c r="F11" s="292">
        <v>-0.00358061662699527</v>
      </c>
      <c r="G11" s="292">
        <v>0.017651866453001385</v>
      </c>
      <c r="H11" s="292">
        <v>0.01997926726054831</v>
      </c>
      <c r="L11" s="289"/>
    </row>
    <row r="12" spans="2:12" ht="12.75">
      <c r="B12" s="288" t="s">
        <v>248</v>
      </c>
      <c r="C12" s="294">
        <v>0.05510953670318752</v>
      </c>
      <c r="D12" s="292">
        <v>0.032287013560883926</v>
      </c>
      <c r="E12" s="292">
        <v>0.04941513350962867</v>
      </c>
      <c r="F12" s="292">
        <v>0.0236821536298506</v>
      </c>
      <c r="G12" s="292">
        <v>0.016827681160242938</v>
      </c>
      <c r="H12" s="292">
        <v>0.0014342813008400498</v>
      </c>
      <c r="L12" s="289"/>
    </row>
    <row r="13" spans="2:12" ht="12.75">
      <c r="B13" s="288" t="s">
        <v>92</v>
      </c>
      <c r="C13" s="294">
        <v>0.03383690948723217</v>
      </c>
      <c r="D13" s="292">
        <v>0.028224832899415908</v>
      </c>
      <c r="E13" s="292">
        <v>0.04363473936324591</v>
      </c>
      <c r="F13" s="292">
        <v>0.005828078537280845</v>
      </c>
      <c r="G13" s="292">
        <v>0.000218609325475759</v>
      </c>
      <c r="H13" s="292">
        <v>-0.003569641723756789</v>
      </c>
      <c r="L13" s="289"/>
    </row>
    <row r="14" spans="2:12" ht="13.5" thickBot="1">
      <c r="B14" s="297" t="s">
        <v>93</v>
      </c>
      <c r="C14" s="295">
        <v>0.026799523798803904</v>
      </c>
      <c r="D14" s="293">
        <v>0.02361280773547869</v>
      </c>
      <c r="E14" s="293">
        <v>0.04090689620808119</v>
      </c>
      <c r="F14" s="293">
        <v>0.009016899376522503</v>
      </c>
      <c r="G14" s="293">
        <v>-0.002866214902085662</v>
      </c>
      <c r="H14" s="293">
        <v>-0.008727199496825287</v>
      </c>
      <c r="L14" s="289"/>
    </row>
    <row r="15" spans="2:12" ht="12.75">
      <c r="B15" s="379" t="s">
        <v>260</v>
      </c>
      <c r="C15" s="380"/>
      <c r="D15" s="380"/>
      <c r="E15" s="380"/>
      <c r="F15" s="380"/>
      <c r="G15" s="380"/>
      <c r="H15" s="380"/>
      <c r="I15" s="288"/>
      <c r="J15" s="289"/>
      <c r="K15" s="289"/>
      <c r="L15" s="289"/>
    </row>
    <row r="16" spans="2:9" ht="15" customHeight="1">
      <c r="B16" s="316"/>
      <c r="C16" s="316"/>
      <c r="D16" s="316"/>
      <c r="E16" s="316"/>
      <c r="F16" s="316"/>
      <c r="G16" s="316"/>
      <c r="H16" s="316"/>
      <c r="I16" s="38"/>
    </row>
    <row r="17" spans="2:9" ht="15" customHeight="1">
      <c r="B17" s="164"/>
      <c r="C17" s="164"/>
      <c r="D17" s="164"/>
      <c r="E17" s="164"/>
      <c r="F17" s="164"/>
      <c r="G17" s="164"/>
      <c r="H17" s="164"/>
      <c r="I17" s="38"/>
    </row>
    <row r="18" spans="2:9" ht="15.75">
      <c r="B18" s="37" t="s">
        <v>16</v>
      </c>
      <c r="C18" s="36"/>
      <c r="D18" s="36"/>
      <c r="E18" s="330" t="s">
        <v>13</v>
      </c>
      <c r="F18" s="330"/>
      <c r="G18" s="330"/>
      <c r="H18" s="330"/>
      <c r="I18" s="330"/>
    </row>
  </sheetData>
  <mergeCells count="6">
    <mergeCell ref="B2:I2"/>
    <mergeCell ref="B8:H8"/>
    <mergeCell ref="E18:I18"/>
    <mergeCell ref="B6:I6"/>
    <mergeCell ref="G4:I4"/>
    <mergeCell ref="B15:H16"/>
  </mergeCells>
  <hyperlinks>
    <hyperlink ref="G4" location="Índice!B6" display="Volver"/>
  </hyperlinks>
  <printOptions horizontalCentered="1" verticalCentered="1"/>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J37"/>
  <sheetViews>
    <sheetView showGridLines="0" view="pageBreakPreview" zoomScaleSheetLayoutView="100" workbookViewId="0" topLeftCell="A1">
      <selection activeCell="A1" sqref="A1"/>
    </sheetView>
  </sheetViews>
  <sheetFormatPr defaultColWidth="9.140625" defaultRowHeight="12.75"/>
  <cols>
    <col min="3" max="3" width="31.7109375" style="0" customWidth="1"/>
    <col min="4" max="7" width="9.57421875" style="0" bestFit="1" customWidth="1"/>
    <col min="8" max="8" width="9.421875" style="0" customWidth="1"/>
    <col min="9" max="9" width="2.7109375" style="0" customWidth="1"/>
  </cols>
  <sheetData>
    <row r="1" ht="12.75">
      <c r="A1" s="41"/>
    </row>
    <row r="2" spans="3:10" ht="12.75">
      <c r="C2" s="375" t="s">
        <v>14</v>
      </c>
      <c r="D2" s="375"/>
      <c r="E2" s="375"/>
      <c r="F2" s="375"/>
      <c r="G2" s="375"/>
      <c r="H2" s="375"/>
      <c r="I2" s="375"/>
      <c r="J2" s="3"/>
    </row>
    <row r="4" spans="7:9" ht="12.75">
      <c r="G4" s="378" t="s">
        <v>2</v>
      </c>
      <c r="H4" s="378"/>
      <c r="I4" s="378"/>
    </row>
    <row r="6" spans="2:9" ht="18.75">
      <c r="B6" s="377" t="s">
        <v>244</v>
      </c>
      <c r="C6" s="377"/>
      <c r="D6" s="377"/>
      <c r="E6" s="377"/>
      <c r="F6" s="377"/>
      <c r="G6" s="377"/>
      <c r="H6" s="377"/>
      <c r="I6" s="377"/>
    </row>
    <row r="7" spans="2:9" ht="18.75">
      <c r="B7" s="38"/>
      <c r="C7" s="38"/>
      <c r="D7" s="38"/>
      <c r="E7" s="38"/>
      <c r="F7" s="38"/>
      <c r="G7" s="38"/>
      <c r="H7" s="38"/>
      <c r="I7" s="38"/>
    </row>
    <row r="8" spans="2:9" ht="18.75">
      <c r="B8" s="38"/>
      <c r="C8" s="381" t="s">
        <v>245</v>
      </c>
      <c r="D8" s="381"/>
      <c r="E8" s="381"/>
      <c r="F8" s="381"/>
      <c r="G8" s="381"/>
      <c r="H8" s="225"/>
      <c r="I8" s="38"/>
    </row>
    <row r="9" spans="2:9" ht="18.75">
      <c r="B9" s="38"/>
      <c r="C9" s="381" t="s">
        <v>246</v>
      </c>
      <c r="D9" s="381"/>
      <c r="E9" s="381"/>
      <c r="F9" s="381"/>
      <c r="G9" s="381"/>
      <c r="H9" s="225"/>
      <c r="I9" s="38"/>
    </row>
    <row r="10" spans="2:9" ht="9" customHeight="1">
      <c r="B10" s="38"/>
      <c r="C10" s="283"/>
      <c r="D10" s="283"/>
      <c r="E10" s="283"/>
      <c r="F10" s="283"/>
      <c r="G10" s="283"/>
      <c r="H10" s="225"/>
      <c r="I10" s="38"/>
    </row>
    <row r="11" spans="2:9" ht="15" customHeight="1">
      <c r="B11" s="38"/>
      <c r="C11" s="352" t="s">
        <v>219</v>
      </c>
      <c r="D11" s="382" t="s">
        <v>168</v>
      </c>
      <c r="E11" s="382"/>
      <c r="F11" s="382"/>
      <c r="G11" s="382"/>
      <c r="H11" s="38"/>
      <c r="I11" s="38"/>
    </row>
    <row r="12" spans="2:9" ht="18.75">
      <c r="B12" s="38"/>
      <c r="C12" s="352"/>
      <c r="D12" s="280" t="s">
        <v>90</v>
      </c>
      <c r="E12" s="280" t="s">
        <v>91</v>
      </c>
      <c r="F12" s="280" t="s">
        <v>92</v>
      </c>
      <c r="G12" s="280" t="s">
        <v>93</v>
      </c>
      <c r="H12" s="38"/>
      <c r="I12" s="38"/>
    </row>
    <row r="13" spans="2:9" ht="18.75">
      <c r="B13" s="38"/>
      <c r="C13" s="145" t="s">
        <v>220</v>
      </c>
      <c r="D13" s="281">
        <v>0.21</v>
      </c>
      <c r="E13" s="281">
        <v>-0.46</v>
      </c>
      <c r="F13" s="281">
        <v>-3.31</v>
      </c>
      <c r="G13" s="281">
        <v>2.49</v>
      </c>
      <c r="H13" s="38"/>
      <c r="I13" s="38"/>
    </row>
    <row r="14" spans="2:9" ht="18.75">
      <c r="B14" s="38"/>
      <c r="C14" s="145" t="s">
        <v>221</v>
      </c>
      <c r="D14" s="281">
        <v>0.02</v>
      </c>
      <c r="E14" s="281">
        <v>0.69</v>
      </c>
      <c r="F14" s="281">
        <v>-1.45</v>
      </c>
      <c r="G14" s="281">
        <v>1.23</v>
      </c>
      <c r="H14" s="38"/>
      <c r="I14" s="38"/>
    </row>
    <row r="15" spans="2:9" ht="18.75">
      <c r="B15" s="38"/>
      <c r="C15" s="145" t="s">
        <v>236</v>
      </c>
      <c r="D15" s="281">
        <v>1.4</v>
      </c>
      <c r="E15" s="281">
        <v>3.31</v>
      </c>
      <c r="F15" s="281">
        <v>-2.15</v>
      </c>
      <c r="G15" s="281">
        <v>-0.25</v>
      </c>
      <c r="H15" s="38"/>
      <c r="I15" s="38"/>
    </row>
    <row r="16" spans="2:9" ht="18.75">
      <c r="B16" s="38"/>
      <c r="C16" s="145" t="s">
        <v>222</v>
      </c>
      <c r="D16" s="281">
        <v>0.9</v>
      </c>
      <c r="E16" s="281">
        <v>0.48</v>
      </c>
      <c r="F16" s="281">
        <v>1.32</v>
      </c>
      <c r="G16" s="281">
        <v>2.39</v>
      </c>
      <c r="H16" s="38"/>
      <c r="I16" s="38"/>
    </row>
    <row r="17" spans="2:9" ht="18.75">
      <c r="B17" s="38"/>
      <c r="C17" s="145" t="s">
        <v>223</v>
      </c>
      <c r="D17" s="281">
        <v>2</v>
      </c>
      <c r="E17" s="281">
        <v>0.14</v>
      </c>
      <c r="F17" s="281">
        <v>-0.36</v>
      </c>
      <c r="G17" s="281">
        <v>-0.87</v>
      </c>
      <c r="H17" s="38"/>
      <c r="I17" s="38"/>
    </row>
    <row r="18" spans="2:9" ht="18.75">
      <c r="B18" s="38"/>
      <c r="C18" s="145" t="s">
        <v>224</v>
      </c>
      <c r="D18" s="281">
        <v>0.95</v>
      </c>
      <c r="E18" s="281">
        <v>-1.26</v>
      </c>
      <c r="F18" s="281">
        <v>-1.52</v>
      </c>
      <c r="G18" s="281">
        <v>1.37</v>
      </c>
      <c r="H18" s="38"/>
      <c r="I18" s="38"/>
    </row>
    <row r="19" spans="2:9" ht="18.75">
      <c r="B19" s="38"/>
      <c r="C19" s="145" t="s">
        <v>225</v>
      </c>
      <c r="D19" s="281">
        <v>0.36</v>
      </c>
      <c r="E19" s="281">
        <v>1.69</v>
      </c>
      <c r="F19" s="281">
        <v>-1.2</v>
      </c>
      <c r="G19" s="281">
        <v>-1.31</v>
      </c>
      <c r="H19" s="38"/>
      <c r="I19" s="38"/>
    </row>
    <row r="20" spans="2:9" ht="18.75">
      <c r="B20" s="38"/>
      <c r="C20" s="145" t="s">
        <v>226</v>
      </c>
      <c r="D20" s="281">
        <v>-0.01</v>
      </c>
      <c r="E20" s="281">
        <v>-2.57</v>
      </c>
      <c r="F20" s="281">
        <v>-3.01</v>
      </c>
      <c r="G20" s="281">
        <v>0.25</v>
      </c>
      <c r="H20" s="38"/>
      <c r="I20" s="38"/>
    </row>
    <row r="21" spans="2:9" ht="18.75">
      <c r="B21" s="38"/>
      <c r="C21" s="145" t="s">
        <v>227</v>
      </c>
      <c r="D21" s="281">
        <v>1.47</v>
      </c>
      <c r="E21" s="281">
        <v>0.39</v>
      </c>
      <c r="F21" s="281">
        <v>-1.9</v>
      </c>
      <c r="G21" s="281">
        <v>0.11</v>
      </c>
      <c r="H21" s="38"/>
      <c r="I21" s="38"/>
    </row>
    <row r="22" spans="2:9" ht="18.75">
      <c r="B22" s="38"/>
      <c r="C22" s="145" t="s">
        <v>228</v>
      </c>
      <c r="D22" s="281">
        <v>0.52</v>
      </c>
      <c r="E22" s="281">
        <v>0.3</v>
      </c>
      <c r="F22" s="281">
        <v>-2.59</v>
      </c>
      <c r="G22" s="281">
        <v>-1.49</v>
      </c>
      <c r="H22" s="38"/>
      <c r="I22" s="38"/>
    </row>
    <row r="23" spans="2:9" ht="18.75">
      <c r="B23" s="38"/>
      <c r="C23" s="145" t="s">
        <v>229</v>
      </c>
      <c r="D23" s="281">
        <v>1.84</v>
      </c>
      <c r="E23" s="281">
        <v>-3.91</v>
      </c>
      <c r="F23" s="281">
        <v>0.44</v>
      </c>
      <c r="G23" s="281">
        <v>-3</v>
      </c>
      <c r="H23" s="38"/>
      <c r="I23" s="38"/>
    </row>
    <row r="24" spans="2:9" ht="18.75">
      <c r="B24" s="38"/>
      <c r="C24" s="145" t="s">
        <v>237</v>
      </c>
      <c r="D24" s="281">
        <v>0.68</v>
      </c>
      <c r="E24" s="281">
        <v>0.15</v>
      </c>
      <c r="F24" s="281">
        <v>-3.39</v>
      </c>
      <c r="G24" s="281">
        <v>0.06</v>
      </c>
      <c r="H24" s="38"/>
      <c r="I24" s="38"/>
    </row>
    <row r="25" spans="2:9" ht="18.75">
      <c r="B25" s="38"/>
      <c r="C25" s="145" t="s">
        <v>230</v>
      </c>
      <c r="D25" s="281">
        <v>0.9</v>
      </c>
      <c r="E25" s="281">
        <v>-3.95</v>
      </c>
      <c r="F25" s="281">
        <v>-4.64</v>
      </c>
      <c r="G25" s="281">
        <v>-0.62</v>
      </c>
      <c r="H25" s="38"/>
      <c r="I25" s="38"/>
    </row>
    <row r="26" spans="2:9" ht="18.75">
      <c r="B26" s="38"/>
      <c r="C26" s="145" t="s">
        <v>238</v>
      </c>
      <c r="D26" s="281">
        <v>2.88</v>
      </c>
      <c r="E26" s="281">
        <v>-2.26</v>
      </c>
      <c r="F26" s="281">
        <v>-2.7</v>
      </c>
      <c r="G26" s="281">
        <v>0.75</v>
      </c>
      <c r="H26" s="38"/>
      <c r="I26" s="38"/>
    </row>
    <row r="27" spans="2:9" ht="18.75">
      <c r="B27" s="38"/>
      <c r="C27" s="145" t="s">
        <v>231</v>
      </c>
      <c r="D27" s="281">
        <v>0.91</v>
      </c>
      <c r="E27" s="281">
        <v>3.91</v>
      </c>
      <c r="F27" s="281">
        <v>-2.17</v>
      </c>
      <c r="G27" s="281">
        <v>-1.22</v>
      </c>
      <c r="H27" s="38"/>
      <c r="I27" s="38"/>
    </row>
    <row r="28" spans="2:9" ht="18.75">
      <c r="B28" s="38"/>
      <c r="C28" s="145" t="s">
        <v>232</v>
      </c>
      <c r="D28" s="281">
        <v>0.41</v>
      </c>
      <c r="E28" s="281">
        <v>-1.33</v>
      </c>
      <c r="F28" s="281">
        <v>-3.52</v>
      </c>
      <c r="G28" s="281">
        <v>0.48</v>
      </c>
      <c r="H28" s="38"/>
      <c r="I28" s="38"/>
    </row>
    <row r="29" spans="2:9" ht="18.75">
      <c r="B29" s="38"/>
      <c r="C29" s="145" t="s">
        <v>235</v>
      </c>
      <c r="D29" s="281">
        <v>0.54</v>
      </c>
      <c r="E29" s="281">
        <v>0.28</v>
      </c>
      <c r="F29" s="281">
        <v>-2.26</v>
      </c>
      <c r="G29" s="281">
        <v>2.44</v>
      </c>
      <c r="H29" s="38"/>
      <c r="I29" s="38"/>
    </row>
    <row r="30" spans="2:9" ht="18.75">
      <c r="B30" s="38"/>
      <c r="C30" s="145" t="s">
        <v>239</v>
      </c>
      <c r="D30" s="281">
        <v>2.23</v>
      </c>
      <c r="E30" s="281">
        <v>0.76</v>
      </c>
      <c r="F30" s="281">
        <v>-2.18</v>
      </c>
      <c r="G30" s="281">
        <v>-0.21</v>
      </c>
      <c r="H30" s="38"/>
      <c r="I30" s="38"/>
    </row>
    <row r="31" spans="2:9" ht="18.75">
      <c r="B31" s="38"/>
      <c r="C31" s="145" t="s">
        <v>233</v>
      </c>
      <c r="D31" s="281">
        <v>0.52</v>
      </c>
      <c r="E31" s="281">
        <v>1.38</v>
      </c>
      <c r="F31" s="281">
        <v>-1.22</v>
      </c>
      <c r="G31" s="281">
        <v>1.45</v>
      </c>
      <c r="H31" s="38"/>
      <c r="I31" s="38"/>
    </row>
    <row r="32" spans="2:9" ht="19.5" customHeight="1" thickBot="1">
      <c r="B32" s="38"/>
      <c r="C32" s="122" t="s">
        <v>234</v>
      </c>
      <c r="D32" s="282">
        <v>1.54</v>
      </c>
      <c r="E32" s="282">
        <v>-4.59</v>
      </c>
      <c r="F32" s="282">
        <v>-1.24</v>
      </c>
      <c r="G32" s="282">
        <v>-1.46</v>
      </c>
      <c r="H32" s="38"/>
      <c r="I32" s="38"/>
    </row>
    <row r="33" spans="2:9" ht="25.5" customHeight="1">
      <c r="B33" s="38"/>
      <c r="C33" s="379" t="s">
        <v>260</v>
      </c>
      <c r="D33" s="383"/>
      <c r="E33" s="383"/>
      <c r="F33" s="383"/>
      <c r="G33" s="383"/>
      <c r="H33" s="38"/>
      <c r="I33" s="38"/>
    </row>
    <row r="34" spans="2:9" ht="18.75">
      <c r="B34" s="38"/>
      <c r="C34" s="384"/>
      <c r="D34" s="384"/>
      <c r="E34" s="384"/>
      <c r="F34" s="384"/>
      <c r="G34" s="384"/>
      <c r="H34" s="38"/>
      <c r="I34" s="38"/>
    </row>
    <row r="35" spans="2:9" ht="18.75">
      <c r="B35" s="38"/>
      <c r="C35" s="308"/>
      <c r="D35" s="308"/>
      <c r="E35" s="308"/>
      <c r="F35" s="308"/>
      <c r="G35" s="308"/>
      <c r="H35" s="38"/>
      <c r="I35" s="38"/>
    </row>
    <row r="36" spans="2:9" ht="18.75">
      <c r="B36" s="38"/>
      <c r="C36" s="308"/>
      <c r="D36" s="308"/>
      <c r="E36" s="308"/>
      <c r="F36" s="308"/>
      <c r="G36" s="308"/>
      <c r="H36" s="38"/>
      <c r="I36" s="38"/>
    </row>
    <row r="37" spans="2:9" ht="15.75">
      <c r="B37" s="37" t="s">
        <v>16</v>
      </c>
      <c r="C37" s="36"/>
      <c r="D37" s="36"/>
      <c r="E37" s="330" t="s">
        <v>13</v>
      </c>
      <c r="F37" s="330"/>
      <c r="G37" s="330"/>
      <c r="H37" s="330"/>
      <c r="I37" s="330"/>
    </row>
  </sheetData>
  <mergeCells count="9">
    <mergeCell ref="E37:I37"/>
    <mergeCell ref="C8:G8"/>
    <mergeCell ref="B6:I6"/>
    <mergeCell ref="C2:I2"/>
    <mergeCell ref="C11:C12"/>
    <mergeCell ref="D11:G11"/>
    <mergeCell ref="G4:I4"/>
    <mergeCell ref="C9:G9"/>
    <mergeCell ref="C33:G34"/>
  </mergeCells>
  <hyperlinks>
    <hyperlink ref="G4" location="Índice!B6" display="Volver"/>
  </hyperlinks>
  <printOptions horizontalCentered="1" verticalCentered="1"/>
  <pageMargins left="0.75" right="0.75" top="1" bottom="1" header="0.5" footer="0.5"/>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B2:M213"/>
  <sheetViews>
    <sheetView showGridLines="0" view="pageBreakPreview" zoomScaleSheetLayoutView="100" workbookViewId="0" topLeftCell="A1">
      <selection activeCell="A1" sqref="A1"/>
    </sheetView>
  </sheetViews>
  <sheetFormatPr defaultColWidth="9.140625" defaultRowHeight="12.75"/>
  <cols>
    <col min="1" max="1" width="3.57421875" style="1" customWidth="1"/>
    <col min="2" max="2" width="4.8515625" style="29" customWidth="1"/>
    <col min="3" max="3" width="4.140625" style="71" customWidth="1"/>
    <col min="4" max="4" width="13.140625" style="1" customWidth="1"/>
    <col min="5" max="5" width="12.421875" style="1" customWidth="1"/>
    <col min="6" max="6" width="10.00390625" style="1" customWidth="1"/>
    <col min="7" max="7" width="13.7109375" style="1" customWidth="1"/>
    <col min="8" max="8" width="12.00390625" style="1" customWidth="1"/>
    <col min="9" max="10" width="8.8515625" style="1" customWidth="1"/>
    <col min="11" max="11" width="9.7109375" style="33" customWidth="1"/>
    <col min="12" max="12" width="3.8515625" style="33" customWidth="1"/>
    <col min="13" max="13" width="3.7109375" style="1" customWidth="1"/>
    <col min="14" max="15" width="8.8515625" style="1" customWidth="1"/>
    <col min="16" max="16" width="11.421875" style="1" bestFit="1" customWidth="1"/>
    <col min="17" max="16384" width="8.8515625" style="1" customWidth="1"/>
  </cols>
  <sheetData>
    <row r="2" spans="2:12" ht="12.75">
      <c r="B2" s="319"/>
      <c r="C2" s="319"/>
      <c r="D2" s="319"/>
      <c r="F2" s="98"/>
      <c r="G2" s="98"/>
      <c r="H2" s="98"/>
      <c r="I2" s="98"/>
      <c r="J2" s="98"/>
      <c r="K2" s="98"/>
      <c r="L2" s="25" t="s">
        <v>14</v>
      </c>
    </row>
    <row r="4" spans="2:12" s="26" customFormat="1" ht="15.75">
      <c r="B4" s="29"/>
      <c r="C4" s="71"/>
      <c r="K4" s="329" t="s">
        <v>2</v>
      </c>
      <c r="L4" s="329"/>
    </row>
    <row r="5" spans="2:12" s="26" customFormat="1" ht="15.75">
      <c r="B5" s="29"/>
      <c r="C5" s="71"/>
      <c r="K5" s="27"/>
      <c r="L5" s="27"/>
    </row>
    <row r="6" spans="2:12" s="26" customFormat="1" ht="18.75">
      <c r="B6" s="333" t="s">
        <v>4</v>
      </c>
      <c r="C6" s="333"/>
      <c r="D6" s="333"/>
      <c r="E6" s="333"/>
      <c r="F6" s="333"/>
      <c r="G6" s="333"/>
      <c r="H6" s="333"/>
      <c r="I6" s="333"/>
      <c r="J6" s="333"/>
      <c r="K6" s="333"/>
      <c r="L6" s="333"/>
    </row>
    <row r="7" spans="2:12" s="26" customFormat="1" ht="12.75" customHeight="1">
      <c r="B7" s="29"/>
      <c r="C7" s="71"/>
      <c r="K7" s="31"/>
      <c r="L7" s="31"/>
    </row>
    <row r="8" spans="2:12" s="26" customFormat="1" ht="12.75" customHeight="1">
      <c r="B8" s="438">
        <v>7.1</v>
      </c>
      <c r="C8" s="439" t="s">
        <v>12</v>
      </c>
      <c r="D8" s="340" t="s">
        <v>179</v>
      </c>
      <c r="E8" s="340"/>
      <c r="F8" s="340"/>
      <c r="G8" s="340"/>
      <c r="H8" s="340"/>
      <c r="I8" s="340"/>
      <c r="J8" s="340"/>
      <c r="K8" s="340"/>
      <c r="L8" s="316"/>
    </row>
    <row r="9" spans="2:12" s="26" customFormat="1" ht="12.75" customHeight="1">
      <c r="B9" s="438"/>
      <c r="C9" s="439"/>
      <c r="D9" s="340"/>
      <c r="E9" s="340"/>
      <c r="F9" s="340"/>
      <c r="G9" s="340"/>
      <c r="H9" s="340"/>
      <c r="I9" s="340"/>
      <c r="J9" s="340"/>
      <c r="K9" s="340"/>
      <c r="L9" s="316"/>
    </row>
    <row r="10" spans="2:12" s="26" customFormat="1" ht="12.75" customHeight="1">
      <c r="B10" s="438"/>
      <c r="C10" s="439"/>
      <c r="D10" s="340"/>
      <c r="E10" s="340"/>
      <c r="F10" s="340"/>
      <c r="G10" s="340"/>
      <c r="H10" s="340"/>
      <c r="I10" s="340"/>
      <c r="J10" s="340"/>
      <c r="K10" s="340"/>
      <c r="L10" s="316"/>
    </row>
    <row r="11" spans="2:12" s="26" customFormat="1" ht="12.75" customHeight="1">
      <c r="B11" s="438"/>
      <c r="C11" s="439"/>
      <c r="D11" s="67"/>
      <c r="E11" s="67"/>
      <c r="F11" s="67"/>
      <c r="G11" s="67"/>
      <c r="H11" s="67"/>
      <c r="I11" s="67"/>
      <c r="J11" s="67"/>
      <c r="K11" s="67"/>
      <c r="L11" s="67"/>
    </row>
    <row r="12" spans="2:12" s="26" customFormat="1" ht="12.75" customHeight="1">
      <c r="B12" s="438"/>
      <c r="C12" s="439"/>
      <c r="D12" s="275" t="s">
        <v>2</v>
      </c>
      <c r="E12" s="28"/>
      <c r="F12" s="28"/>
      <c r="G12" s="28"/>
      <c r="H12" s="28"/>
      <c r="I12" s="28"/>
      <c r="J12" s="318" t="s">
        <v>194</v>
      </c>
      <c r="K12" s="318"/>
      <c r="L12" s="318"/>
    </row>
    <row r="13" spans="2:12" s="26" customFormat="1" ht="12.75" customHeight="1">
      <c r="B13" s="438"/>
      <c r="C13" s="439"/>
      <c r="E13" s="28"/>
      <c r="F13" s="28"/>
      <c r="G13" s="28"/>
      <c r="H13" s="28"/>
      <c r="I13" s="28"/>
      <c r="J13" s="28"/>
      <c r="K13" s="27"/>
      <c r="L13" s="27"/>
    </row>
    <row r="14" spans="2:12" s="26" customFormat="1" ht="12.75" customHeight="1">
      <c r="B14" s="438">
        <f>+B8+0.1</f>
        <v>7.199999999999999</v>
      </c>
      <c r="C14" s="439" t="s">
        <v>12</v>
      </c>
      <c r="D14" s="340" t="s">
        <v>41</v>
      </c>
      <c r="E14" s="340"/>
      <c r="F14" s="340"/>
      <c r="G14" s="340"/>
      <c r="H14" s="340"/>
      <c r="I14" s="340"/>
      <c r="J14" s="340"/>
      <c r="K14" s="340"/>
      <c r="L14" s="310"/>
    </row>
    <row r="15" spans="2:12" s="26" customFormat="1" ht="12.75" customHeight="1">
      <c r="B15" s="438"/>
      <c r="C15" s="439"/>
      <c r="D15" s="340"/>
      <c r="E15" s="340"/>
      <c r="F15" s="340"/>
      <c r="G15" s="340"/>
      <c r="H15" s="340"/>
      <c r="I15" s="340"/>
      <c r="J15" s="340"/>
      <c r="K15" s="340"/>
      <c r="L15" s="310"/>
    </row>
    <row r="16" spans="2:12" s="26" customFormat="1" ht="12.75" customHeight="1">
      <c r="B16" s="438"/>
      <c r="C16" s="439"/>
      <c r="D16" s="340"/>
      <c r="E16" s="340"/>
      <c r="F16" s="340"/>
      <c r="G16" s="340"/>
      <c r="H16" s="340"/>
      <c r="I16" s="340"/>
      <c r="J16" s="340"/>
      <c r="K16" s="340"/>
      <c r="L16" s="310"/>
    </row>
    <row r="17" spans="2:12" s="26" customFormat="1" ht="12.75" customHeight="1">
      <c r="B17" s="438"/>
      <c r="C17" s="439"/>
      <c r="D17" s="67"/>
      <c r="E17" s="67"/>
      <c r="F17" s="67"/>
      <c r="G17" s="67"/>
      <c r="H17" s="67"/>
      <c r="I17" s="67"/>
      <c r="J17" s="67"/>
      <c r="K17" s="67"/>
      <c r="L17" s="67"/>
    </row>
    <row r="18" spans="2:12" s="26" customFormat="1" ht="12.75" customHeight="1">
      <c r="B18" s="438"/>
      <c r="C18" s="439"/>
      <c r="D18" s="275" t="s">
        <v>2</v>
      </c>
      <c r="E18" s="28"/>
      <c r="F18" s="28"/>
      <c r="G18" s="28"/>
      <c r="H18" s="28"/>
      <c r="I18" s="28"/>
      <c r="J18" s="318" t="s">
        <v>195</v>
      </c>
      <c r="K18" s="318"/>
      <c r="L18" s="318"/>
    </row>
    <row r="19" spans="2:12" s="26" customFormat="1" ht="12.75" customHeight="1">
      <c r="B19" s="438"/>
      <c r="C19" s="439"/>
      <c r="D19" s="28"/>
      <c r="E19" s="28"/>
      <c r="F19" s="28"/>
      <c r="G19" s="28"/>
      <c r="H19" s="28"/>
      <c r="I19" s="28"/>
      <c r="J19" s="28"/>
      <c r="K19" s="32"/>
      <c r="L19" s="32"/>
    </row>
    <row r="20" spans="2:12" s="26" customFormat="1" ht="12.75" customHeight="1">
      <c r="B20" s="438">
        <f>+B14+0.1</f>
        <v>7.299999999999999</v>
      </c>
      <c r="C20" s="439" t="s">
        <v>12</v>
      </c>
      <c r="D20" s="340" t="s">
        <v>40</v>
      </c>
      <c r="E20" s="340"/>
      <c r="F20" s="340"/>
      <c r="G20" s="340"/>
      <c r="H20" s="340"/>
      <c r="I20" s="340"/>
      <c r="J20" s="340"/>
      <c r="K20" s="340"/>
      <c r="L20" s="311"/>
    </row>
    <row r="21" spans="2:12" s="26" customFormat="1" ht="12.75" customHeight="1">
      <c r="B21" s="438"/>
      <c r="C21" s="439"/>
      <c r="D21" s="340"/>
      <c r="E21" s="340"/>
      <c r="F21" s="340"/>
      <c r="G21" s="340"/>
      <c r="H21" s="340"/>
      <c r="I21" s="340"/>
      <c r="J21" s="340"/>
      <c r="K21" s="340"/>
      <c r="L21" s="311"/>
    </row>
    <row r="22" spans="2:12" s="26" customFormat="1" ht="12.75" customHeight="1">
      <c r="B22" s="438"/>
      <c r="C22" s="439"/>
      <c r="D22" s="312"/>
      <c r="E22" s="312"/>
      <c r="F22" s="312"/>
      <c r="G22" s="312"/>
      <c r="H22" s="312"/>
      <c r="I22" s="312"/>
      <c r="J22" s="312"/>
      <c r="K22" s="312"/>
      <c r="L22" s="311"/>
    </row>
    <row r="23" spans="2:12" s="26" customFormat="1" ht="12.75" customHeight="1">
      <c r="B23" s="438"/>
      <c r="C23" s="439"/>
      <c r="D23" s="67"/>
      <c r="E23" s="67"/>
      <c r="F23" s="67"/>
      <c r="G23" s="67"/>
      <c r="H23" s="67"/>
      <c r="I23" s="67"/>
      <c r="J23" s="67"/>
      <c r="K23" s="67"/>
      <c r="L23" s="55"/>
    </row>
    <row r="24" spans="2:12" s="26" customFormat="1" ht="12.75" customHeight="1">
      <c r="B24" s="438"/>
      <c r="C24" s="439"/>
      <c r="D24" s="275" t="s">
        <v>2</v>
      </c>
      <c r="E24" s="55"/>
      <c r="F24" s="55"/>
      <c r="G24" s="55"/>
      <c r="H24" s="55"/>
      <c r="I24" s="55"/>
      <c r="J24" s="318" t="s">
        <v>196</v>
      </c>
      <c r="K24" s="318"/>
      <c r="L24" s="318"/>
    </row>
    <row r="25" spans="2:12" s="26" customFormat="1" ht="12.75" customHeight="1">
      <c r="B25" s="438"/>
      <c r="C25" s="439"/>
      <c r="D25" s="55"/>
      <c r="E25" s="55"/>
      <c r="F25" s="55"/>
      <c r="G25" s="55"/>
      <c r="H25" s="55"/>
      <c r="I25" s="55"/>
      <c r="J25" s="55"/>
      <c r="K25" s="77"/>
      <c r="L25" s="77"/>
    </row>
    <row r="26" spans="2:12" s="26" customFormat="1" ht="12.75" customHeight="1">
      <c r="B26" s="438">
        <f>+B20+0.1</f>
        <v>7.399999999999999</v>
      </c>
      <c r="C26" s="439"/>
      <c r="D26" s="313" t="s">
        <v>193</v>
      </c>
      <c r="E26" s="313"/>
      <c r="F26" s="313"/>
      <c r="G26" s="313"/>
      <c r="H26" s="313"/>
      <c r="I26" s="313"/>
      <c r="J26" s="313"/>
      <c r="K26" s="313"/>
      <c r="L26" s="314"/>
    </row>
    <row r="27" spans="2:12" s="26" customFormat="1" ht="12.75" customHeight="1">
      <c r="B27" s="438"/>
      <c r="C27" s="439"/>
      <c r="D27" s="313"/>
      <c r="E27" s="313"/>
      <c r="F27" s="313"/>
      <c r="G27" s="313"/>
      <c r="H27" s="313"/>
      <c r="I27" s="313"/>
      <c r="J27" s="313"/>
      <c r="K27" s="313"/>
      <c r="L27" s="314"/>
    </row>
    <row r="28" spans="2:12" s="26" customFormat="1" ht="12.75" customHeight="1">
      <c r="B28" s="438"/>
      <c r="C28" s="439"/>
      <c r="D28" s="313"/>
      <c r="E28" s="313"/>
      <c r="F28" s="313"/>
      <c r="G28" s="313"/>
      <c r="H28" s="313"/>
      <c r="I28" s="313"/>
      <c r="J28" s="313"/>
      <c r="K28" s="313"/>
      <c r="L28" s="314"/>
    </row>
    <row r="29" spans="2:12" s="26" customFormat="1" ht="12.75" customHeight="1">
      <c r="B29" s="438"/>
      <c r="C29" s="439"/>
      <c r="D29" s="275" t="s">
        <v>2</v>
      </c>
      <c r="E29" s="45"/>
      <c r="F29" s="45"/>
      <c r="G29" s="45"/>
      <c r="H29" s="45"/>
      <c r="I29" s="45"/>
      <c r="J29" s="318"/>
      <c r="K29" s="318"/>
      <c r="L29" s="318"/>
    </row>
    <row r="30" spans="2:12" s="26" customFormat="1" ht="12.75" customHeight="1">
      <c r="B30" s="438"/>
      <c r="C30" s="439"/>
      <c r="D30" s="49"/>
      <c r="E30" s="49"/>
      <c r="F30" s="49"/>
      <c r="G30" s="49"/>
      <c r="H30" s="49"/>
      <c r="I30" s="49"/>
      <c r="J30" s="63"/>
      <c r="K30" s="76"/>
      <c r="L30" s="76"/>
    </row>
    <row r="31" spans="2:12" s="26" customFormat="1" ht="12.75" customHeight="1">
      <c r="B31" s="438"/>
      <c r="C31" s="439"/>
      <c r="K31" s="31"/>
      <c r="L31" s="31"/>
    </row>
    <row r="32" spans="2:12" s="26" customFormat="1" ht="12.75" customHeight="1">
      <c r="B32" s="438">
        <f>+B26+0.1</f>
        <v>7.499999999999998</v>
      </c>
      <c r="C32" s="439" t="s">
        <v>12</v>
      </c>
      <c r="D32" s="325" t="s">
        <v>72</v>
      </c>
      <c r="E32" s="325"/>
      <c r="F32" s="325"/>
      <c r="G32" s="325"/>
      <c r="H32" s="325"/>
      <c r="I32" s="325"/>
      <c r="J32" s="325"/>
      <c r="K32" s="325"/>
      <c r="L32" s="326"/>
    </row>
    <row r="33" spans="2:12" s="26" customFormat="1" ht="12.75" customHeight="1">
      <c r="B33" s="438"/>
      <c r="C33" s="439"/>
      <c r="D33" s="325"/>
      <c r="E33" s="325"/>
      <c r="F33" s="325"/>
      <c r="G33" s="325"/>
      <c r="H33" s="325"/>
      <c r="I33" s="325"/>
      <c r="J33" s="325"/>
      <c r="K33" s="325"/>
      <c r="L33" s="326"/>
    </row>
    <row r="34" spans="2:12" s="26" customFormat="1" ht="12.75" customHeight="1">
      <c r="B34" s="438"/>
      <c r="C34" s="439"/>
      <c r="D34" s="45"/>
      <c r="E34" s="45"/>
      <c r="F34" s="45"/>
      <c r="G34" s="45"/>
      <c r="H34" s="45"/>
      <c r="I34" s="45"/>
      <c r="J34" s="45"/>
      <c r="K34" s="45"/>
      <c r="L34" s="45"/>
    </row>
    <row r="35" spans="2:12" s="26" customFormat="1" ht="12.75" customHeight="1">
      <c r="B35" s="438"/>
      <c r="C35" s="439"/>
      <c r="D35" s="275" t="s">
        <v>2</v>
      </c>
      <c r="E35" s="8"/>
      <c r="F35" s="8"/>
      <c r="G35" s="8"/>
      <c r="H35" s="8"/>
      <c r="I35" s="8"/>
      <c r="J35" s="318" t="s">
        <v>197</v>
      </c>
      <c r="K35" s="318"/>
      <c r="L35" s="318"/>
    </row>
    <row r="36" spans="2:12" s="26" customFormat="1" ht="12.75" customHeight="1">
      <c r="B36" s="438"/>
      <c r="C36" s="439"/>
      <c r="D36" s="8"/>
      <c r="E36" s="8"/>
      <c r="F36" s="8"/>
      <c r="G36" s="8"/>
      <c r="H36" s="8"/>
      <c r="I36" s="8"/>
      <c r="J36" s="8"/>
      <c r="K36" s="8"/>
      <c r="L36" s="8"/>
    </row>
    <row r="37" spans="2:12" ht="12.75" customHeight="1">
      <c r="B37" s="438">
        <f>+B32+0.1</f>
        <v>7.599999999999998</v>
      </c>
      <c r="C37" s="439" t="s">
        <v>277</v>
      </c>
      <c r="D37" s="340" t="s">
        <v>27</v>
      </c>
      <c r="E37" s="340"/>
      <c r="F37" s="340"/>
      <c r="G37" s="340"/>
      <c r="H37" s="340"/>
      <c r="I37" s="340"/>
      <c r="J37" s="340"/>
      <c r="K37" s="340"/>
      <c r="L37" s="340"/>
    </row>
    <row r="38" spans="2:12" ht="12.75" customHeight="1">
      <c r="B38" s="438"/>
      <c r="C38" s="439"/>
      <c r="D38" s="340"/>
      <c r="E38" s="340"/>
      <c r="F38" s="340"/>
      <c r="G38" s="340"/>
      <c r="H38" s="340"/>
      <c r="I38" s="340"/>
      <c r="J38" s="340"/>
      <c r="K38" s="340"/>
      <c r="L38" s="340"/>
    </row>
    <row r="39" spans="2:12" ht="12.75" customHeight="1" thickBot="1">
      <c r="B39" s="438"/>
      <c r="C39" s="440"/>
      <c r="D39" s="103"/>
      <c r="E39" s="110"/>
      <c r="F39" s="110"/>
      <c r="G39" s="110"/>
      <c r="H39" s="110"/>
      <c r="I39" s="110"/>
      <c r="J39" s="110"/>
      <c r="K39" s="7"/>
      <c r="L39" s="7"/>
    </row>
    <row r="40" spans="2:13" ht="12.75" customHeight="1" thickBot="1">
      <c r="B40" s="388"/>
      <c r="C40" s="438"/>
      <c r="D40" s="72"/>
      <c r="E40" s="320" t="s">
        <v>127</v>
      </c>
      <c r="F40" s="320"/>
      <c r="G40" s="320"/>
      <c r="H40" s="320"/>
      <c r="I40" s="117">
        <v>1995</v>
      </c>
      <c r="J40" s="118" t="s">
        <v>73</v>
      </c>
      <c r="K40" s="7"/>
      <c r="L40" s="7"/>
      <c r="M40" s="7"/>
    </row>
    <row r="41" spans="2:13" ht="12.75" customHeight="1">
      <c r="B41" s="388"/>
      <c r="C41" s="438"/>
      <c r="D41" s="72"/>
      <c r="E41" s="341" t="s">
        <v>125</v>
      </c>
      <c r="F41" s="341"/>
      <c r="G41" s="341"/>
      <c r="H41" s="298" t="s">
        <v>74</v>
      </c>
      <c r="I41" s="106">
        <v>47026243</v>
      </c>
      <c r="J41" s="106">
        <v>47262451</v>
      </c>
      <c r="K41" s="7"/>
      <c r="L41" s="7"/>
      <c r="M41" s="7"/>
    </row>
    <row r="42" spans="2:13" ht="12.75" customHeight="1">
      <c r="B42" s="388"/>
      <c r="C42" s="438"/>
      <c r="D42" s="72"/>
      <c r="E42" s="341" t="s">
        <v>75</v>
      </c>
      <c r="F42" s="341"/>
      <c r="G42" s="341"/>
      <c r="H42" s="298" t="s">
        <v>76</v>
      </c>
      <c r="I42" s="106">
        <v>10483658</v>
      </c>
      <c r="J42" s="106">
        <v>15831289</v>
      </c>
      <c r="K42" s="7"/>
      <c r="L42" s="7"/>
      <c r="M42" s="7"/>
    </row>
    <row r="43" spans="2:13" ht="12.75" customHeight="1">
      <c r="B43" s="388"/>
      <c r="C43" s="438"/>
      <c r="D43" s="72"/>
      <c r="E43" s="341" t="s">
        <v>77</v>
      </c>
      <c r="F43" s="341"/>
      <c r="G43" s="341"/>
      <c r="H43" s="298" t="s">
        <v>78</v>
      </c>
      <c r="I43" s="107">
        <v>18293020</v>
      </c>
      <c r="J43" s="106">
        <v>10277877</v>
      </c>
      <c r="K43" s="7"/>
      <c r="L43" s="7"/>
      <c r="M43" s="7"/>
    </row>
    <row r="44" spans="2:13" ht="12.75" customHeight="1">
      <c r="B44" s="388"/>
      <c r="C44" s="438"/>
      <c r="D44" s="72"/>
      <c r="E44" s="341" t="s">
        <v>79</v>
      </c>
      <c r="F44" s="341"/>
      <c r="G44" s="341"/>
      <c r="H44" s="298" t="s">
        <v>80</v>
      </c>
      <c r="I44" s="106">
        <v>10489494</v>
      </c>
      <c r="J44" s="106">
        <v>13881817</v>
      </c>
      <c r="K44" s="7"/>
      <c r="L44" s="7"/>
      <c r="M44" s="7"/>
    </row>
    <row r="45" spans="2:13" ht="12.75" customHeight="1">
      <c r="B45" s="388"/>
      <c r="C45" s="438"/>
      <c r="D45" s="72"/>
      <c r="E45" s="341" t="s">
        <v>81</v>
      </c>
      <c r="F45" s="341"/>
      <c r="G45" s="341"/>
      <c r="H45" s="298" t="s">
        <v>82</v>
      </c>
      <c r="I45" s="107">
        <v>15153097</v>
      </c>
      <c r="J45" s="106">
        <v>12939875</v>
      </c>
      <c r="K45" s="7"/>
      <c r="L45" s="7"/>
      <c r="M45" s="7"/>
    </row>
    <row r="46" spans="2:13" ht="12.75" customHeight="1" thickBot="1">
      <c r="B46" s="388"/>
      <c r="C46" s="438"/>
      <c r="D46" s="72"/>
      <c r="E46" s="321" t="s">
        <v>83</v>
      </c>
      <c r="F46" s="321"/>
      <c r="G46" s="321"/>
      <c r="H46" s="299" t="s">
        <v>84</v>
      </c>
      <c r="I46" s="108">
        <f>I41+I42+I43+I44-I45</f>
        <v>71139318</v>
      </c>
      <c r="J46" s="108">
        <f>J41+J42+J43+J44-J45</f>
        <v>74313559</v>
      </c>
      <c r="K46" s="7"/>
      <c r="L46" s="7"/>
      <c r="M46" s="7"/>
    </row>
    <row r="47" spans="2:13" ht="12.75" customHeight="1">
      <c r="B47" s="388"/>
      <c r="C47" s="438"/>
      <c r="D47" s="72"/>
      <c r="E47" s="322" t="s">
        <v>85</v>
      </c>
      <c r="F47" s="322"/>
      <c r="G47" s="322"/>
      <c r="H47" s="322"/>
      <c r="I47" s="322"/>
      <c r="J47" s="322"/>
      <c r="K47" s="7"/>
      <c r="L47" s="7"/>
      <c r="M47" s="7"/>
    </row>
    <row r="48" spans="2:13" ht="12.75" customHeight="1">
      <c r="B48" s="388"/>
      <c r="C48" s="438"/>
      <c r="D48" s="72"/>
      <c r="E48" s="323"/>
      <c r="F48" s="323"/>
      <c r="G48" s="323"/>
      <c r="H48" s="323"/>
      <c r="I48" s="323"/>
      <c r="J48" s="323"/>
      <c r="K48" s="7"/>
      <c r="L48" s="7"/>
      <c r="M48" s="7"/>
    </row>
    <row r="49" spans="2:12" ht="12.75" customHeight="1">
      <c r="B49" s="438"/>
      <c r="C49" s="439"/>
      <c r="D49" s="7"/>
      <c r="E49" s="7"/>
      <c r="F49" s="7"/>
      <c r="G49" s="7"/>
      <c r="H49" s="7"/>
      <c r="I49" s="7"/>
      <c r="J49" s="7"/>
      <c r="K49" s="7"/>
      <c r="L49" s="7"/>
    </row>
    <row r="50" spans="2:12" ht="12.75" customHeight="1">
      <c r="B50" s="438"/>
      <c r="C50" s="439"/>
      <c r="D50" s="275" t="s">
        <v>2</v>
      </c>
      <c r="E50" s="8"/>
      <c r="F50" s="8"/>
      <c r="G50" s="8"/>
      <c r="H50" s="8"/>
      <c r="I50" s="8"/>
      <c r="J50" s="318" t="s">
        <v>198</v>
      </c>
      <c r="K50" s="318"/>
      <c r="L50" s="318"/>
    </row>
    <row r="51" spans="2:3" ht="12.75" customHeight="1">
      <c r="B51" s="438"/>
      <c r="C51" s="439"/>
    </row>
    <row r="52" spans="2:12" ht="12.75" customHeight="1">
      <c r="B52" s="438">
        <f>+B37+0.1</f>
        <v>7.6999999999999975</v>
      </c>
      <c r="C52" s="439" t="s">
        <v>12</v>
      </c>
      <c r="D52" s="50" t="s">
        <v>28</v>
      </c>
      <c r="F52" s="45"/>
      <c r="G52" s="45"/>
      <c r="H52" s="45"/>
      <c r="I52" s="45"/>
      <c r="J52" s="45"/>
      <c r="K52" s="45"/>
      <c r="L52" s="45"/>
    </row>
    <row r="53" spans="2:12" ht="12.75" customHeight="1">
      <c r="B53" s="438"/>
      <c r="C53" s="439"/>
      <c r="D53" s="45"/>
      <c r="E53" s="50"/>
      <c r="F53" s="45"/>
      <c r="G53" s="45"/>
      <c r="H53" s="45"/>
      <c r="I53" s="45"/>
      <c r="J53" s="45"/>
      <c r="K53" s="45"/>
      <c r="L53" s="45"/>
    </row>
    <row r="54" spans="2:12" ht="12.75" customHeight="1">
      <c r="B54" s="438"/>
      <c r="C54" s="439"/>
      <c r="D54" s="45"/>
      <c r="E54" s="45"/>
      <c r="F54" s="45"/>
      <c r="G54" s="45"/>
      <c r="H54" s="45"/>
      <c r="I54" s="45"/>
      <c r="J54" s="45"/>
      <c r="K54" s="45"/>
      <c r="L54" s="45"/>
    </row>
    <row r="55" spans="2:12" ht="12.75" customHeight="1">
      <c r="B55" s="438"/>
      <c r="C55" s="439"/>
      <c r="D55" s="340" t="s">
        <v>256</v>
      </c>
      <c r="E55" s="340"/>
      <c r="F55" s="340"/>
      <c r="G55" s="340"/>
      <c r="H55" s="340"/>
      <c r="I55" s="340"/>
      <c r="J55" s="340"/>
      <c r="K55" s="340"/>
      <c r="L55" s="340"/>
    </row>
    <row r="56" spans="2:12" ht="12.75" customHeight="1">
      <c r="B56" s="438"/>
      <c r="C56" s="439"/>
      <c r="D56" s="340"/>
      <c r="E56" s="340"/>
      <c r="F56" s="340"/>
      <c r="G56" s="340"/>
      <c r="H56" s="340"/>
      <c r="I56" s="340"/>
      <c r="J56" s="340"/>
      <c r="K56" s="340"/>
      <c r="L56" s="340"/>
    </row>
    <row r="57" spans="2:12" ht="12.75" customHeight="1">
      <c r="B57" s="438"/>
      <c r="C57" s="439"/>
      <c r="D57" s="340"/>
      <c r="E57" s="340"/>
      <c r="F57" s="340"/>
      <c r="G57" s="340"/>
      <c r="H57" s="340"/>
      <c r="I57" s="340"/>
      <c r="J57" s="340"/>
      <c r="K57" s="340"/>
      <c r="L57" s="340"/>
    </row>
    <row r="58" spans="2:12" ht="12.75" customHeight="1">
      <c r="B58" s="438"/>
      <c r="C58" s="439"/>
      <c r="D58" s="340"/>
      <c r="E58" s="340"/>
      <c r="F58" s="340"/>
      <c r="G58" s="340"/>
      <c r="H58" s="340"/>
      <c r="I58" s="340"/>
      <c r="J58" s="340"/>
      <c r="K58" s="340"/>
      <c r="L58" s="340"/>
    </row>
    <row r="59" spans="2:12" ht="12.75" customHeight="1">
      <c r="B59" s="438"/>
      <c r="C59" s="439"/>
      <c r="D59" s="340"/>
      <c r="E59" s="340"/>
      <c r="F59" s="340"/>
      <c r="G59" s="340"/>
      <c r="H59" s="340"/>
      <c r="I59" s="340"/>
      <c r="J59" s="340"/>
      <c r="K59" s="340"/>
      <c r="L59" s="340"/>
    </row>
    <row r="60" spans="2:12" ht="12.75" customHeight="1">
      <c r="B60" s="438"/>
      <c r="C60" s="439"/>
      <c r="D60" s="45"/>
      <c r="E60" s="45"/>
      <c r="F60" s="45"/>
      <c r="G60" s="45"/>
      <c r="H60" s="45"/>
      <c r="I60" s="45"/>
      <c r="J60" s="45"/>
      <c r="K60" s="45"/>
      <c r="L60" s="45"/>
    </row>
    <row r="61" spans="2:12" ht="12.75" customHeight="1">
      <c r="B61" s="438"/>
      <c r="C61" s="439"/>
      <c r="D61" s="275" t="s">
        <v>2</v>
      </c>
      <c r="E61" s="7"/>
      <c r="F61" s="7"/>
      <c r="G61" s="7"/>
      <c r="H61" s="7"/>
      <c r="I61" s="7"/>
      <c r="J61" s="318" t="s">
        <v>199</v>
      </c>
      <c r="K61" s="318"/>
      <c r="L61" s="318"/>
    </row>
    <row r="62" spans="2:13" ht="12.75" customHeight="1">
      <c r="B62" s="438"/>
      <c r="C62" s="439"/>
      <c r="L62" s="318"/>
      <c r="M62" s="318"/>
    </row>
    <row r="63" spans="2:12" ht="12.75" customHeight="1">
      <c r="B63" s="438">
        <f>+B52+0.1</f>
        <v>7.799999999999997</v>
      </c>
      <c r="C63" s="439" t="s">
        <v>277</v>
      </c>
      <c r="D63" s="340" t="s">
        <v>42</v>
      </c>
      <c r="E63" s="340"/>
      <c r="F63" s="340"/>
      <c r="G63" s="340"/>
      <c r="H63" s="340"/>
      <c r="I63" s="340"/>
      <c r="J63" s="340"/>
      <c r="K63" s="340"/>
      <c r="L63" s="340"/>
    </row>
    <row r="64" spans="2:12" ht="12.75" customHeight="1">
      <c r="B64" s="438"/>
      <c r="C64" s="439"/>
      <c r="D64" s="340"/>
      <c r="E64" s="340"/>
      <c r="F64" s="340"/>
      <c r="G64" s="340"/>
      <c r="H64" s="340"/>
      <c r="I64" s="340"/>
      <c r="J64" s="340"/>
      <c r="K64" s="340"/>
      <c r="L64" s="340"/>
    </row>
    <row r="65" spans="2:12" ht="12.75" customHeight="1">
      <c r="B65" s="438"/>
      <c r="C65" s="439"/>
      <c r="D65" s="78"/>
      <c r="F65" s="45"/>
      <c r="G65" s="45"/>
      <c r="H65" s="45"/>
      <c r="I65" s="45"/>
      <c r="J65" s="45"/>
      <c r="K65" s="45"/>
      <c r="L65" s="45"/>
    </row>
    <row r="66" spans="2:12" ht="12.75" customHeight="1">
      <c r="B66" s="438"/>
      <c r="C66" s="439"/>
      <c r="D66" s="275" t="s">
        <v>2</v>
      </c>
      <c r="E66" s="78"/>
      <c r="F66" s="45"/>
      <c r="G66" s="45"/>
      <c r="H66" s="45"/>
      <c r="I66" s="45"/>
      <c r="J66" s="318" t="s">
        <v>200</v>
      </c>
      <c r="K66" s="318"/>
      <c r="L66" s="318"/>
    </row>
    <row r="67" spans="2:12" ht="12.75" customHeight="1">
      <c r="B67" s="438"/>
      <c r="C67" s="439"/>
      <c r="D67" s="78"/>
      <c r="E67" s="78"/>
      <c r="F67" s="45"/>
      <c r="G67" s="45"/>
      <c r="H67" s="45"/>
      <c r="I67" s="45"/>
      <c r="J67" s="45"/>
      <c r="K67" s="45"/>
      <c r="L67" s="45"/>
    </row>
    <row r="68" spans="2:12" ht="12.75" customHeight="1">
      <c r="B68" s="438">
        <v>7.9</v>
      </c>
      <c r="C68" s="439" t="s">
        <v>277</v>
      </c>
      <c r="D68" s="340" t="s">
        <v>29</v>
      </c>
      <c r="E68" s="340"/>
      <c r="F68" s="340"/>
      <c r="G68" s="340"/>
      <c r="H68" s="340"/>
      <c r="I68" s="340"/>
      <c r="J68" s="340"/>
      <c r="K68" s="340"/>
      <c r="L68" s="340"/>
    </row>
    <row r="69" spans="2:12" ht="12.75" customHeight="1">
      <c r="B69" s="438"/>
      <c r="C69" s="439"/>
      <c r="D69" s="340"/>
      <c r="E69" s="340"/>
      <c r="F69" s="340"/>
      <c r="G69" s="340"/>
      <c r="H69" s="340"/>
      <c r="I69" s="340"/>
      <c r="J69" s="340"/>
      <c r="K69" s="340"/>
      <c r="L69" s="340"/>
    </row>
    <row r="70" spans="2:12" ht="12.75" customHeight="1">
      <c r="B70" s="438"/>
      <c r="C70" s="439"/>
      <c r="D70" s="340"/>
      <c r="E70" s="340"/>
      <c r="F70" s="340"/>
      <c r="G70" s="340"/>
      <c r="H70" s="340"/>
      <c r="I70" s="340"/>
      <c r="J70" s="340"/>
      <c r="K70" s="340"/>
      <c r="L70" s="340"/>
    </row>
    <row r="71" spans="2:12" ht="12.75" customHeight="1">
      <c r="B71" s="438"/>
      <c r="C71" s="439"/>
      <c r="D71" s="7"/>
      <c r="E71" s="7"/>
      <c r="F71" s="7"/>
      <c r="G71" s="7"/>
      <c r="H71" s="7"/>
      <c r="I71" s="7"/>
      <c r="J71" s="7"/>
      <c r="K71" s="7"/>
      <c r="L71" s="7"/>
    </row>
    <row r="72" spans="2:12" ht="12.75" customHeight="1" thickBot="1">
      <c r="B72" s="438"/>
      <c r="C72" s="439"/>
      <c r="D72" s="7"/>
      <c r="E72"/>
      <c r="F72"/>
      <c r="G72"/>
      <c r="H72"/>
      <c r="I72"/>
      <c r="J72"/>
      <c r="K72"/>
      <c r="L72" s="7"/>
    </row>
    <row r="73" spans="2:12" ht="12.75" customHeight="1" thickBot="1">
      <c r="B73" s="438"/>
      <c r="C73" s="439"/>
      <c r="D73" s="7"/>
      <c r="E73" s="317" t="s">
        <v>86</v>
      </c>
      <c r="F73" s="317"/>
      <c r="G73" s="317"/>
      <c r="H73" s="317"/>
      <c r="I73" s="317"/>
      <c r="J73" s="317"/>
      <c r="K73" s="114"/>
      <c r="L73" s="7"/>
    </row>
    <row r="74" spans="2:12" ht="12.75" customHeight="1">
      <c r="B74" s="438"/>
      <c r="C74" s="439"/>
      <c r="D74" s="7"/>
      <c r="F74" s="59"/>
      <c r="G74" s="75" t="s">
        <v>87</v>
      </c>
      <c r="H74" s="75" t="s">
        <v>88</v>
      </c>
      <c r="I74" s="75" t="s">
        <v>89</v>
      </c>
      <c r="K74" s="115"/>
      <c r="L74" s="7"/>
    </row>
    <row r="75" spans="2:12" ht="12.75" customHeight="1">
      <c r="B75" s="438"/>
      <c r="C75" s="439"/>
      <c r="D75" s="7"/>
      <c r="E75" s="50" t="s">
        <v>90</v>
      </c>
      <c r="G75" s="111">
        <v>0.0526</v>
      </c>
      <c r="H75" s="111">
        <v>0.0319</v>
      </c>
      <c r="I75" s="111">
        <v>0.0406</v>
      </c>
      <c r="K75" s="115"/>
      <c r="L75" s="7"/>
    </row>
    <row r="76" spans="2:12" ht="12.75" customHeight="1">
      <c r="B76" s="438"/>
      <c r="C76" s="439"/>
      <c r="D76" s="7"/>
      <c r="E76" s="50" t="s">
        <v>91</v>
      </c>
      <c r="G76" s="111">
        <v>0.0551</v>
      </c>
      <c r="H76" s="111">
        <v>0.0323</v>
      </c>
      <c r="I76" s="111">
        <v>0.0494</v>
      </c>
      <c r="K76" s="115"/>
      <c r="L76" s="7"/>
    </row>
    <row r="77" spans="2:12" ht="12.75" customHeight="1">
      <c r="B77" s="438"/>
      <c r="C77" s="439"/>
      <c r="D77" s="7"/>
      <c r="E77" s="50" t="s">
        <v>92</v>
      </c>
      <c r="G77" s="111">
        <v>0.0338</v>
      </c>
      <c r="H77" s="111">
        <v>0.0282</v>
      </c>
      <c r="I77" s="111">
        <v>0.0436</v>
      </c>
      <c r="K77" s="115"/>
      <c r="L77" s="7"/>
    </row>
    <row r="78" spans="2:12" ht="12.75" customHeight="1" thickBot="1">
      <c r="B78" s="438"/>
      <c r="C78" s="439"/>
      <c r="D78" s="7"/>
      <c r="E78" s="112" t="s">
        <v>93</v>
      </c>
      <c r="G78" s="113">
        <v>0.0268</v>
      </c>
      <c r="H78" s="113">
        <v>0.0236</v>
      </c>
      <c r="I78" s="113">
        <v>0.0409</v>
      </c>
      <c r="K78" s="115"/>
      <c r="L78" s="7"/>
    </row>
    <row r="79" spans="2:12" ht="38.25" customHeight="1">
      <c r="B79" s="438"/>
      <c r="C79" s="439"/>
      <c r="D79" s="7"/>
      <c r="E79" s="324" t="s">
        <v>94</v>
      </c>
      <c r="F79" s="324"/>
      <c r="G79" s="324"/>
      <c r="H79" s="324"/>
      <c r="I79" s="324"/>
      <c r="J79" s="324"/>
      <c r="K79" s="120"/>
      <c r="L79" s="7"/>
    </row>
    <row r="80" spans="2:12" ht="12.75" customHeight="1">
      <c r="B80" s="438"/>
      <c r="C80" s="439"/>
      <c r="D80" s="7"/>
      <c r="E80" s="7"/>
      <c r="F80" s="7"/>
      <c r="G80" s="7"/>
      <c r="H80" s="7"/>
      <c r="I80" s="7"/>
      <c r="J80" s="7"/>
      <c r="K80" s="7"/>
      <c r="L80" s="7"/>
    </row>
    <row r="81" spans="2:12" ht="12.75" customHeight="1">
      <c r="B81" s="438"/>
      <c r="C81" s="439"/>
      <c r="D81" s="275" t="s">
        <v>2</v>
      </c>
      <c r="E81" s="78"/>
      <c r="F81" s="45"/>
      <c r="G81" s="45"/>
      <c r="H81" s="45"/>
      <c r="I81" s="45"/>
      <c r="J81" s="318" t="s">
        <v>201</v>
      </c>
      <c r="K81" s="318"/>
      <c r="L81" s="318"/>
    </row>
    <row r="82" spans="2:12" ht="12.75" customHeight="1">
      <c r="B82" s="438"/>
      <c r="C82" s="439"/>
      <c r="D82" s="78"/>
      <c r="E82" s="78"/>
      <c r="F82" s="45"/>
      <c r="G82" s="45"/>
      <c r="H82" s="45"/>
      <c r="I82" s="45"/>
      <c r="J82" s="45"/>
      <c r="K82" s="45"/>
      <c r="L82" s="45"/>
    </row>
    <row r="83" spans="2:12" ht="12.75" customHeight="1">
      <c r="B83" s="441" t="s">
        <v>30</v>
      </c>
      <c r="C83" s="439" t="s">
        <v>277</v>
      </c>
      <c r="D83" s="340" t="s">
        <v>31</v>
      </c>
      <c r="E83" s="340"/>
      <c r="F83" s="340"/>
      <c r="G83" s="340"/>
      <c r="H83" s="340"/>
      <c r="I83" s="340"/>
      <c r="J83" s="340"/>
      <c r="K83" s="340"/>
      <c r="L83" s="340"/>
    </row>
    <row r="84" spans="2:12" ht="12.75" customHeight="1">
      <c r="B84" s="438"/>
      <c r="C84" s="439"/>
      <c r="D84" s="340"/>
      <c r="E84" s="340"/>
      <c r="F84" s="340"/>
      <c r="G84" s="340"/>
      <c r="H84" s="340"/>
      <c r="I84" s="340"/>
      <c r="J84" s="340"/>
      <c r="K84" s="340"/>
      <c r="L84" s="340"/>
    </row>
    <row r="85" spans="2:12" ht="12.75" customHeight="1" thickBot="1">
      <c r="B85" s="438"/>
      <c r="C85" s="439"/>
      <c r="D85" s="7"/>
      <c r="E85" s="7"/>
      <c r="F85" s="110"/>
      <c r="G85" s="110"/>
      <c r="H85" s="110"/>
      <c r="I85" s="110"/>
      <c r="J85" s="7"/>
      <c r="K85" s="7"/>
      <c r="L85" s="7"/>
    </row>
    <row r="86" spans="2:12" ht="12.75" customHeight="1" thickBot="1">
      <c r="B86" s="438"/>
      <c r="C86" s="439"/>
      <c r="D86" s="7"/>
      <c r="F86" s="327" t="s">
        <v>95</v>
      </c>
      <c r="G86" s="327"/>
      <c r="H86" s="327"/>
      <c r="I86" s="327"/>
      <c r="J86" s="7"/>
      <c r="K86" s="7"/>
      <c r="L86" s="7"/>
    </row>
    <row r="87" spans="2:12" ht="12.75" customHeight="1">
      <c r="B87" s="438"/>
      <c r="C87" s="439"/>
      <c r="D87" s="7"/>
      <c r="F87" s="50" t="s">
        <v>90</v>
      </c>
      <c r="G87" s="59"/>
      <c r="I87" s="121">
        <v>-0.0036</v>
      </c>
      <c r="J87" s="7"/>
      <c r="K87" s="7"/>
      <c r="L87" s="7"/>
    </row>
    <row r="88" spans="2:12" ht="12.75" customHeight="1">
      <c r="B88" s="438"/>
      <c r="C88" s="439"/>
      <c r="D88" s="7"/>
      <c r="F88" s="50" t="s">
        <v>91</v>
      </c>
      <c r="G88" s="59"/>
      <c r="I88" s="121">
        <v>0.0237</v>
      </c>
      <c r="J88" s="7"/>
      <c r="K88" s="7"/>
      <c r="L88" s="7"/>
    </row>
    <row r="89" spans="2:12" ht="12.75" customHeight="1">
      <c r="B89" s="438"/>
      <c r="C89" s="439"/>
      <c r="D89" s="7"/>
      <c r="F89" s="50" t="s">
        <v>92</v>
      </c>
      <c r="G89" s="59"/>
      <c r="I89" s="121">
        <v>0.0058</v>
      </c>
      <c r="J89" s="7"/>
      <c r="K89" s="7"/>
      <c r="L89" s="7"/>
    </row>
    <row r="90" spans="2:12" ht="12.75" customHeight="1" thickBot="1">
      <c r="B90" s="438"/>
      <c r="C90" s="439"/>
      <c r="D90" s="7"/>
      <c r="F90" s="112" t="s">
        <v>93</v>
      </c>
      <c r="G90" s="122"/>
      <c r="H90" s="126"/>
      <c r="I90" s="123">
        <v>0.009</v>
      </c>
      <c r="J90" s="7"/>
      <c r="K90" s="7"/>
      <c r="L90" s="7"/>
    </row>
    <row r="91" spans="2:12" ht="12.75" customHeight="1">
      <c r="B91" s="438"/>
      <c r="C91" s="439"/>
      <c r="D91" s="7"/>
      <c r="E91" s="7"/>
      <c r="F91" s="59"/>
      <c r="G91" s="59"/>
      <c r="H91" s="59"/>
      <c r="I91" s="7"/>
      <c r="J91" s="7"/>
      <c r="K91" s="7"/>
      <c r="L91" s="7"/>
    </row>
    <row r="92" spans="2:12" ht="12.75" customHeight="1">
      <c r="B92" s="438"/>
      <c r="C92" s="439"/>
      <c r="D92" s="7"/>
      <c r="E92" s="7"/>
      <c r="F92" s="328" t="s">
        <v>96</v>
      </c>
      <c r="G92" s="328"/>
      <c r="H92" s="328"/>
      <c r="I92" s="328"/>
      <c r="J92" s="7"/>
      <c r="K92" s="7"/>
      <c r="L92" s="7"/>
    </row>
    <row r="93" spans="2:12" ht="15.75" customHeight="1">
      <c r="B93" s="438"/>
      <c r="C93" s="439"/>
      <c r="D93" s="7"/>
      <c r="E93" s="7"/>
      <c r="F93" s="328"/>
      <c r="G93" s="328"/>
      <c r="H93" s="328"/>
      <c r="I93" s="328"/>
      <c r="J93" s="7"/>
      <c r="K93" s="7"/>
      <c r="L93" s="7"/>
    </row>
    <row r="94" spans="2:12" ht="12.75" customHeight="1">
      <c r="B94" s="438"/>
      <c r="C94" s="439"/>
      <c r="D94" s="78"/>
      <c r="E94" s="78"/>
      <c r="F94" s="328"/>
      <c r="G94" s="328"/>
      <c r="H94" s="328"/>
      <c r="I94" s="328"/>
      <c r="J94" s="45"/>
      <c r="K94" s="45"/>
      <c r="L94" s="45"/>
    </row>
    <row r="95" spans="2:12" ht="12.75" customHeight="1">
      <c r="B95" s="438"/>
      <c r="C95" s="439"/>
      <c r="D95" s="78"/>
      <c r="E95" s="78"/>
      <c r="F95" s="124"/>
      <c r="G95" s="124"/>
      <c r="H95" s="124"/>
      <c r="I95" s="45"/>
      <c r="J95" s="45"/>
      <c r="K95" s="45"/>
      <c r="L95" s="45"/>
    </row>
    <row r="96" spans="2:12" ht="12.75" customHeight="1">
      <c r="B96" s="438"/>
      <c r="C96" s="439"/>
      <c r="D96" s="275" t="s">
        <v>2</v>
      </c>
      <c r="E96" s="78"/>
      <c r="F96" s="45"/>
      <c r="G96" s="45"/>
      <c r="H96" s="45"/>
      <c r="I96" s="45"/>
      <c r="J96" s="318" t="s">
        <v>202</v>
      </c>
      <c r="K96" s="318"/>
      <c r="L96" s="318"/>
    </row>
    <row r="97" spans="2:12" ht="12.75" customHeight="1">
      <c r="B97" s="438"/>
      <c r="C97" s="439"/>
      <c r="D97" s="78"/>
      <c r="E97" s="78"/>
      <c r="F97" s="45"/>
      <c r="G97" s="45"/>
      <c r="H97" s="45"/>
      <c r="I97" s="45"/>
      <c r="J97" s="63"/>
      <c r="K97" s="63"/>
      <c r="L97" s="63"/>
    </row>
    <row r="98" spans="2:12" ht="12.75" customHeight="1">
      <c r="B98" s="438">
        <v>7.11</v>
      </c>
      <c r="C98" s="439" t="s">
        <v>277</v>
      </c>
      <c r="D98" s="340" t="s">
        <v>180</v>
      </c>
      <c r="E98" s="340"/>
      <c r="F98" s="340"/>
      <c r="G98" s="340"/>
      <c r="H98" s="340"/>
      <c r="I98" s="340"/>
      <c r="J98" s="340"/>
      <c r="K98" s="340"/>
      <c r="L98" s="340"/>
    </row>
    <row r="99" spans="2:12" ht="12.75" customHeight="1">
      <c r="B99" s="438"/>
      <c r="C99" s="439"/>
      <c r="D99" s="340"/>
      <c r="E99" s="340"/>
      <c r="F99" s="340"/>
      <c r="G99" s="340"/>
      <c r="H99" s="340"/>
      <c r="I99" s="340"/>
      <c r="J99" s="340"/>
      <c r="K99" s="340"/>
      <c r="L99" s="340"/>
    </row>
    <row r="100" spans="2:12" ht="12.75" customHeight="1">
      <c r="B100" s="438"/>
      <c r="C100" s="439"/>
      <c r="D100" s="340"/>
      <c r="E100" s="340"/>
      <c r="F100" s="340"/>
      <c r="G100" s="340"/>
      <c r="H100" s="340"/>
      <c r="I100" s="340"/>
      <c r="J100" s="340"/>
      <c r="K100" s="340"/>
      <c r="L100" s="340"/>
    </row>
    <row r="101" spans="2:12" ht="18" customHeight="1">
      <c r="B101" s="438"/>
      <c r="C101" s="439"/>
      <c r="D101" s="340"/>
      <c r="E101" s="340"/>
      <c r="F101" s="340"/>
      <c r="G101" s="340"/>
      <c r="H101" s="340"/>
      <c r="I101" s="340"/>
      <c r="J101" s="340"/>
      <c r="K101" s="340"/>
      <c r="L101" s="340"/>
    </row>
    <row r="102" spans="2:12" ht="12.75" customHeight="1">
      <c r="B102" s="438"/>
      <c r="C102" s="439"/>
      <c r="D102" s="7"/>
      <c r="E102" s="7"/>
      <c r="F102" s="7"/>
      <c r="G102" s="7"/>
      <c r="H102" s="7"/>
      <c r="I102" s="7"/>
      <c r="J102" s="7"/>
      <c r="K102" s="7"/>
      <c r="L102" s="7"/>
    </row>
    <row r="103" spans="2:13" ht="12.75" customHeight="1">
      <c r="B103" s="438"/>
      <c r="C103" s="439"/>
      <c r="D103" s="275" t="s">
        <v>2</v>
      </c>
      <c r="E103" s="78"/>
      <c r="F103" s="45"/>
      <c r="G103" s="45"/>
      <c r="H103" s="45"/>
      <c r="I103" s="45"/>
      <c r="J103" s="318" t="s">
        <v>203</v>
      </c>
      <c r="K103" s="318"/>
      <c r="L103" s="318"/>
      <c r="M103" s="63"/>
    </row>
    <row r="104" spans="2:13" ht="12.75" customHeight="1">
      <c r="B104" s="438"/>
      <c r="C104" s="439"/>
      <c r="D104" s="78"/>
      <c r="E104" s="78"/>
      <c r="F104" s="45"/>
      <c r="G104" s="45"/>
      <c r="H104" s="45"/>
      <c r="I104" s="45"/>
      <c r="J104" s="63"/>
      <c r="K104" s="63"/>
      <c r="L104" s="63"/>
      <c r="M104" s="63"/>
    </row>
    <row r="105" spans="2:12" ht="12.75" customHeight="1">
      <c r="B105" s="438">
        <v>7.12</v>
      </c>
      <c r="C105" s="439"/>
      <c r="D105" s="340" t="s">
        <v>32</v>
      </c>
      <c r="E105" s="340"/>
      <c r="F105" s="340"/>
      <c r="G105" s="340"/>
      <c r="H105" s="340"/>
      <c r="I105" s="340"/>
      <c r="J105" s="340"/>
      <c r="K105" s="340"/>
      <c r="L105" s="340"/>
    </row>
    <row r="106" spans="2:12" ht="12.75" customHeight="1">
      <c r="B106" s="438"/>
      <c r="C106" s="439"/>
      <c r="D106" s="340"/>
      <c r="E106" s="340"/>
      <c r="F106" s="340"/>
      <c r="G106" s="340"/>
      <c r="H106" s="340"/>
      <c r="I106" s="340"/>
      <c r="J106" s="340"/>
      <c r="K106" s="340"/>
      <c r="L106" s="340"/>
    </row>
    <row r="107" spans="2:12" ht="12.75" customHeight="1">
      <c r="B107" s="438"/>
      <c r="C107" s="439"/>
      <c r="D107" s="340"/>
      <c r="E107" s="340"/>
      <c r="F107" s="340"/>
      <c r="G107" s="340"/>
      <c r="H107" s="340"/>
      <c r="I107" s="340"/>
      <c r="J107" s="340"/>
      <c r="K107" s="340"/>
      <c r="L107" s="340"/>
    </row>
    <row r="108" spans="2:12" ht="12.75" customHeight="1">
      <c r="B108" s="438"/>
      <c r="C108" s="439"/>
      <c r="D108" s="7"/>
      <c r="E108" s="7"/>
      <c r="F108" s="7"/>
      <c r="G108" s="7"/>
      <c r="H108" s="7"/>
      <c r="I108" s="7"/>
      <c r="J108" s="7"/>
      <c r="K108" s="7"/>
      <c r="L108" s="7"/>
    </row>
    <row r="109" spans="2:12" ht="12.75" customHeight="1">
      <c r="B109" s="438"/>
      <c r="C109" s="439"/>
      <c r="D109" s="275" t="s">
        <v>2</v>
      </c>
      <c r="E109" s="78"/>
      <c r="F109" s="45"/>
      <c r="G109" s="45"/>
      <c r="H109" s="45"/>
      <c r="I109" s="45"/>
      <c r="J109" s="318"/>
      <c r="K109" s="318"/>
      <c r="L109" s="318"/>
    </row>
    <row r="110" spans="2:12" ht="12.75" customHeight="1">
      <c r="B110" s="438"/>
      <c r="C110" s="439"/>
      <c r="D110" s="78"/>
      <c r="E110" s="78"/>
      <c r="F110" s="45"/>
      <c r="G110" s="45"/>
      <c r="H110" s="45"/>
      <c r="I110" s="45"/>
      <c r="J110" s="63"/>
      <c r="K110" s="63"/>
      <c r="L110" s="63"/>
    </row>
    <row r="111" spans="2:12" ht="12.75" customHeight="1">
      <c r="B111" s="438">
        <v>7.13</v>
      </c>
      <c r="C111" s="439" t="s">
        <v>277</v>
      </c>
      <c r="D111" s="340" t="s">
        <v>33</v>
      </c>
      <c r="E111" s="340"/>
      <c r="F111" s="340"/>
      <c r="G111" s="340"/>
      <c r="H111" s="340"/>
      <c r="I111" s="340"/>
      <c r="J111" s="340"/>
      <c r="K111" s="340"/>
      <c r="L111" s="340"/>
    </row>
    <row r="112" spans="2:12" ht="12.75" customHeight="1">
      <c r="B112" s="438"/>
      <c r="C112" s="439"/>
      <c r="D112" s="340"/>
      <c r="E112" s="340"/>
      <c r="F112" s="340"/>
      <c r="G112" s="340"/>
      <c r="H112" s="340"/>
      <c r="I112" s="340"/>
      <c r="J112" s="340"/>
      <c r="K112" s="340"/>
      <c r="L112" s="340"/>
    </row>
    <row r="113" spans="2:12" ht="12.75" customHeight="1" thickBot="1">
      <c r="B113" s="438"/>
      <c r="C113" s="439"/>
      <c r="D113" s="7"/>
      <c r="E113" s="110"/>
      <c r="F113" s="110"/>
      <c r="G113" s="110"/>
      <c r="H113" s="7"/>
      <c r="I113" s="7"/>
      <c r="J113" s="7"/>
      <c r="K113" s="7"/>
      <c r="L113" s="7"/>
    </row>
    <row r="114" spans="2:12" ht="26.25" customHeight="1" thickBot="1">
      <c r="B114" s="438"/>
      <c r="C114" s="439"/>
      <c r="D114" s="7"/>
      <c r="E114" s="132"/>
      <c r="F114" s="132"/>
      <c r="G114" s="132"/>
      <c r="H114" s="133"/>
      <c r="I114" s="136">
        <v>1980</v>
      </c>
      <c r="J114" s="136">
        <v>2000</v>
      </c>
      <c r="K114" s="7"/>
      <c r="L114" s="7"/>
    </row>
    <row r="115" spans="2:12" ht="12.75" customHeight="1">
      <c r="B115" s="438"/>
      <c r="C115" s="439"/>
      <c r="D115" s="7"/>
      <c r="E115" s="103"/>
      <c r="F115" s="103"/>
      <c r="G115" s="103"/>
      <c r="H115" s="130"/>
      <c r="I115" s="131"/>
      <c r="J115" s="131"/>
      <c r="K115" s="7"/>
      <c r="L115" s="7"/>
    </row>
    <row r="116" spans="2:12" ht="23.25" customHeight="1">
      <c r="B116" s="438"/>
      <c r="C116" s="439"/>
      <c r="D116" s="7"/>
      <c r="E116" s="337" t="s">
        <v>97</v>
      </c>
      <c r="F116" s="337"/>
      <c r="G116" s="337"/>
      <c r="H116" s="337"/>
      <c r="I116" s="134"/>
      <c r="J116" s="134"/>
      <c r="K116" s="7"/>
      <c r="L116" s="7"/>
    </row>
    <row r="117" spans="2:12" ht="12.75" customHeight="1">
      <c r="B117" s="438"/>
      <c r="C117" s="439"/>
      <c r="D117" s="7"/>
      <c r="E117" s="338" t="s">
        <v>98</v>
      </c>
      <c r="F117" s="338"/>
      <c r="G117" s="338"/>
      <c r="H117" s="338"/>
      <c r="I117" s="128">
        <v>200</v>
      </c>
      <c r="J117" s="128">
        <v>180</v>
      </c>
      <c r="K117" s="7"/>
      <c r="L117" s="7"/>
    </row>
    <row r="118" spans="2:12" ht="12.75" customHeight="1">
      <c r="B118" s="438"/>
      <c r="C118" s="439"/>
      <c r="D118" s="7"/>
      <c r="E118" s="338" t="s">
        <v>99</v>
      </c>
      <c r="F118" s="338"/>
      <c r="G118" s="338"/>
      <c r="H118" s="338"/>
      <c r="I118" s="128">
        <v>100</v>
      </c>
      <c r="J118" s="128">
        <v>220</v>
      </c>
      <c r="K118" s="7"/>
      <c r="L118" s="7"/>
    </row>
    <row r="119" spans="2:12" ht="12.75" customHeight="1">
      <c r="B119" s="438"/>
      <c r="C119" s="439"/>
      <c r="D119" s="7"/>
      <c r="E119" s="336"/>
      <c r="F119" s="336"/>
      <c r="G119" s="336"/>
      <c r="H119" s="336"/>
      <c r="I119" s="128"/>
      <c r="J119" s="128"/>
      <c r="K119" s="7"/>
      <c r="L119" s="7"/>
    </row>
    <row r="120" spans="2:12" ht="24.75" customHeight="1">
      <c r="B120" s="438"/>
      <c r="C120" s="439"/>
      <c r="D120" s="7"/>
      <c r="E120" s="337" t="s">
        <v>100</v>
      </c>
      <c r="F120" s="337"/>
      <c r="G120" s="337"/>
      <c r="H120" s="337"/>
      <c r="I120" s="135"/>
      <c r="J120" s="135"/>
      <c r="K120" s="7"/>
      <c r="L120" s="7"/>
    </row>
    <row r="121" spans="2:12" ht="12.75" customHeight="1">
      <c r="B121" s="438"/>
      <c r="C121" s="439"/>
      <c r="D121" s="7"/>
      <c r="E121" s="338" t="s">
        <v>98</v>
      </c>
      <c r="F121" s="338"/>
      <c r="G121" s="338"/>
      <c r="H121" s="338"/>
      <c r="I121" s="128">
        <v>4</v>
      </c>
      <c r="J121" s="128">
        <v>6</v>
      </c>
      <c r="K121" s="7"/>
      <c r="L121" s="7"/>
    </row>
    <row r="122" spans="2:12" ht="12.75" customHeight="1">
      <c r="B122" s="438"/>
      <c r="C122" s="439"/>
      <c r="D122" s="7"/>
      <c r="E122" s="338" t="s">
        <v>99</v>
      </c>
      <c r="F122" s="338"/>
      <c r="G122" s="338"/>
      <c r="H122" s="338"/>
      <c r="I122" s="128">
        <v>12</v>
      </c>
      <c r="J122" s="128">
        <v>15</v>
      </c>
      <c r="K122" s="7"/>
      <c r="L122" s="7"/>
    </row>
    <row r="123" spans="2:12" ht="12.75" customHeight="1">
      <c r="B123" s="438"/>
      <c r="C123" s="439"/>
      <c r="D123" s="7"/>
      <c r="E123" s="336"/>
      <c r="F123" s="336"/>
      <c r="G123" s="336"/>
      <c r="H123" s="336"/>
      <c r="I123" s="128"/>
      <c r="J123" s="128"/>
      <c r="K123" s="7"/>
      <c r="L123" s="7"/>
    </row>
    <row r="124" spans="2:12" ht="25.5" customHeight="1">
      <c r="B124" s="438"/>
      <c r="C124" s="439"/>
      <c r="D124" s="7"/>
      <c r="E124" s="337" t="s">
        <v>101</v>
      </c>
      <c r="F124" s="337"/>
      <c r="G124" s="337"/>
      <c r="H124" s="337"/>
      <c r="I124" s="135"/>
      <c r="J124" s="135"/>
      <c r="K124" s="7"/>
      <c r="L124" s="7"/>
    </row>
    <row r="125" spans="2:12" ht="12.75" customHeight="1">
      <c r="B125" s="438"/>
      <c r="C125" s="439"/>
      <c r="D125" s="7"/>
      <c r="E125" s="338" t="s">
        <v>98</v>
      </c>
      <c r="F125" s="338"/>
      <c r="G125" s="338"/>
      <c r="H125" s="338"/>
      <c r="I125" s="128">
        <v>0.5</v>
      </c>
      <c r="J125" s="128">
        <v>1</v>
      </c>
      <c r="K125" s="7"/>
      <c r="L125" s="7"/>
    </row>
    <row r="126" spans="2:12" ht="12.75" customHeight="1" thickBot="1">
      <c r="B126" s="438"/>
      <c r="C126" s="439"/>
      <c r="D126" s="7"/>
      <c r="E126" s="339" t="s">
        <v>99</v>
      </c>
      <c r="F126" s="339"/>
      <c r="G126" s="339"/>
      <c r="H126" s="339"/>
      <c r="I126" s="129">
        <v>4</v>
      </c>
      <c r="J126" s="129">
        <v>6</v>
      </c>
      <c r="K126" s="7"/>
      <c r="L126" s="7"/>
    </row>
    <row r="127" spans="2:12" ht="12.75" customHeight="1">
      <c r="B127" s="438"/>
      <c r="C127" s="439"/>
      <c r="D127" s="7"/>
      <c r="E127" s="7"/>
      <c r="F127" s="7"/>
      <c r="G127" s="7"/>
      <c r="H127" s="7"/>
      <c r="I127" s="7"/>
      <c r="J127" s="7"/>
      <c r="K127" s="7"/>
      <c r="L127" s="7"/>
    </row>
    <row r="128" spans="2:12" ht="12.75" customHeight="1">
      <c r="B128" s="438"/>
      <c r="C128" s="439"/>
      <c r="D128" s="7"/>
      <c r="E128" s="7"/>
      <c r="F128" s="7"/>
      <c r="G128" s="7"/>
      <c r="H128" s="7"/>
      <c r="I128" s="7"/>
      <c r="J128" s="7"/>
      <c r="K128" s="7"/>
      <c r="L128" s="7"/>
    </row>
    <row r="129" spans="2:12" ht="12.75" customHeight="1">
      <c r="B129" s="438"/>
      <c r="C129" s="439"/>
      <c r="D129" s="78"/>
      <c r="E129" s="78"/>
      <c r="F129" s="45"/>
      <c r="G129" s="45"/>
      <c r="H129" s="45"/>
      <c r="I129" s="45"/>
      <c r="J129" s="45"/>
      <c r="K129" s="45"/>
      <c r="L129" s="45"/>
    </row>
    <row r="130" spans="2:12" ht="12.75" customHeight="1">
      <c r="B130" s="438"/>
      <c r="C130" s="439"/>
      <c r="D130" s="50" t="s">
        <v>34</v>
      </c>
      <c r="E130" s="78"/>
      <c r="F130" s="45"/>
      <c r="G130" s="45"/>
      <c r="H130" s="45"/>
      <c r="I130" s="45"/>
      <c r="J130" s="45"/>
      <c r="K130" s="45"/>
      <c r="L130" s="45"/>
    </row>
    <row r="131" spans="2:12" ht="12.75" customHeight="1">
      <c r="B131" s="438"/>
      <c r="C131" s="439"/>
      <c r="D131" s="79" t="s">
        <v>43</v>
      </c>
      <c r="E131" s="78"/>
      <c r="F131" s="45"/>
      <c r="G131" s="45"/>
      <c r="H131" s="45"/>
      <c r="I131" s="45"/>
      <c r="J131" s="45"/>
      <c r="K131" s="45"/>
      <c r="L131" s="45"/>
    </row>
    <row r="132" spans="2:12" ht="12.75" customHeight="1">
      <c r="B132" s="438"/>
      <c r="C132" s="439"/>
      <c r="D132" s="80" t="s">
        <v>44</v>
      </c>
      <c r="E132" s="78"/>
      <c r="F132" s="45"/>
      <c r="G132" s="45"/>
      <c r="H132" s="45"/>
      <c r="I132" s="45"/>
      <c r="J132" s="45"/>
      <c r="K132" s="45"/>
      <c r="L132" s="45"/>
    </row>
    <row r="133" spans="2:12" ht="12.75" customHeight="1">
      <c r="B133" s="438"/>
      <c r="C133" s="439"/>
      <c r="D133" s="80" t="s">
        <v>46</v>
      </c>
      <c r="E133" s="78"/>
      <c r="F133" s="45"/>
      <c r="G133" s="45"/>
      <c r="H133" s="45"/>
      <c r="I133" s="45"/>
      <c r="J133" s="45"/>
      <c r="K133" s="45"/>
      <c r="L133" s="45"/>
    </row>
    <row r="134" spans="2:12" ht="12.75" customHeight="1">
      <c r="B134" s="438"/>
      <c r="C134" s="439"/>
      <c r="D134" s="80" t="s">
        <v>45</v>
      </c>
      <c r="E134" s="69"/>
      <c r="F134" s="69"/>
      <c r="G134" s="69"/>
      <c r="H134" s="69"/>
      <c r="I134" s="69"/>
      <c r="J134" s="69"/>
      <c r="K134" s="69"/>
      <c r="L134" s="69"/>
    </row>
    <row r="135" spans="2:12" ht="12.75" customHeight="1">
      <c r="B135" s="438"/>
      <c r="C135" s="439"/>
      <c r="D135" s="69"/>
      <c r="E135" s="69"/>
      <c r="F135" s="69"/>
      <c r="G135" s="69"/>
      <c r="H135" s="69"/>
      <c r="I135" s="69"/>
      <c r="J135" s="69"/>
      <c r="K135" s="69"/>
      <c r="L135" s="69"/>
    </row>
    <row r="136" spans="2:12" ht="12.75" customHeight="1">
      <c r="B136" s="438"/>
      <c r="C136" s="439"/>
      <c r="D136" s="275" t="s">
        <v>2</v>
      </c>
      <c r="E136" s="78"/>
      <c r="F136" s="45"/>
      <c r="G136" s="45"/>
      <c r="H136" s="45"/>
      <c r="I136" s="45"/>
      <c r="J136" s="318" t="s">
        <v>204</v>
      </c>
      <c r="K136" s="318"/>
      <c r="L136" s="318"/>
    </row>
    <row r="137" spans="2:12" ht="12.75" customHeight="1">
      <c r="B137" s="438"/>
      <c r="C137" s="439"/>
      <c r="D137" s="78"/>
      <c r="E137" s="78"/>
      <c r="F137" s="45"/>
      <c r="G137" s="45"/>
      <c r="H137" s="45"/>
      <c r="I137" s="45"/>
      <c r="J137" s="45"/>
      <c r="K137" s="309"/>
      <c r="L137" s="45"/>
    </row>
    <row r="138" spans="2:12" ht="12.75" customHeight="1">
      <c r="B138" s="438">
        <v>7.14</v>
      </c>
      <c r="C138" s="439" t="s">
        <v>277</v>
      </c>
      <c r="D138" s="50" t="s">
        <v>35</v>
      </c>
      <c r="F138" s="45"/>
      <c r="G138" s="45"/>
      <c r="H138" s="45"/>
      <c r="I138" s="45"/>
      <c r="J138" s="45"/>
      <c r="K138" s="45"/>
      <c r="L138" s="45"/>
    </row>
    <row r="139" spans="2:12" ht="12.75" customHeight="1">
      <c r="B139" s="438"/>
      <c r="C139" s="439"/>
      <c r="D139" s="50"/>
      <c r="E139" s="78"/>
      <c r="F139" s="45"/>
      <c r="G139" s="45"/>
      <c r="H139" s="45"/>
      <c r="I139" s="45"/>
      <c r="J139" s="45"/>
      <c r="K139" s="45"/>
      <c r="L139" s="45"/>
    </row>
    <row r="140" spans="2:12" ht="12.75" customHeight="1">
      <c r="B140" s="438"/>
      <c r="C140" s="439"/>
      <c r="D140" s="78"/>
      <c r="E140" s="78"/>
      <c r="F140" s="45"/>
      <c r="G140" s="45"/>
      <c r="H140" s="45"/>
      <c r="I140" s="45"/>
      <c r="J140" s="45"/>
      <c r="K140" s="45"/>
      <c r="L140" s="45"/>
    </row>
    <row r="141" spans="2:12" ht="12.75" customHeight="1">
      <c r="B141" s="438"/>
      <c r="C141" s="439"/>
      <c r="D141" s="78"/>
      <c r="E141" s="78"/>
      <c r="F141" s="45"/>
      <c r="G141" s="45"/>
      <c r="H141" s="45"/>
      <c r="I141" s="45"/>
      <c r="J141" s="45"/>
      <c r="K141" s="45"/>
      <c r="L141" s="45"/>
    </row>
    <row r="142" spans="2:12" ht="12.75" customHeight="1">
      <c r="B142" s="438"/>
      <c r="C142" s="439"/>
      <c r="D142" s="78"/>
      <c r="E142" s="78"/>
      <c r="F142" s="45"/>
      <c r="G142" s="45"/>
      <c r="H142" s="45"/>
      <c r="I142" s="45"/>
      <c r="J142" s="45"/>
      <c r="K142" s="45"/>
      <c r="L142" s="45"/>
    </row>
    <row r="143" spans="2:12" ht="12.75" customHeight="1">
      <c r="B143" s="438"/>
      <c r="C143" s="439"/>
      <c r="D143" s="340" t="s">
        <v>36</v>
      </c>
      <c r="E143" s="340"/>
      <c r="F143" s="340"/>
      <c r="G143" s="340"/>
      <c r="H143" s="340"/>
      <c r="I143" s="340"/>
      <c r="J143" s="340"/>
      <c r="K143" s="340"/>
      <c r="L143" s="45"/>
    </row>
    <row r="144" spans="2:12" ht="12.75" customHeight="1">
      <c r="B144" s="438"/>
      <c r="C144" s="439"/>
      <c r="D144" s="340"/>
      <c r="E144" s="340"/>
      <c r="F144" s="340"/>
      <c r="G144" s="340"/>
      <c r="H144" s="340"/>
      <c r="I144" s="340"/>
      <c r="J144" s="340"/>
      <c r="K144" s="340"/>
      <c r="L144" s="45"/>
    </row>
    <row r="145" spans="2:12" ht="12.75" customHeight="1">
      <c r="B145" s="438"/>
      <c r="C145" s="439"/>
      <c r="D145" s="7"/>
      <c r="E145" s="7"/>
      <c r="F145" s="7"/>
      <c r="G145" s="7"/>
      <c r="H145" s="7"/>
      <c r="I145" s="7"/>
      <c r="J145" s="7"/>
      <c r="K145" s="7"/>
      <c r="L145" s="45"/>
    </row>
    <row r="146" spans="2:12" ht="12.75" customHeight="1">
      <c r="B146" s="438"/>
      <c r="C146" s="439"/>
      <c r="D146" s="275" t="s">
        <v>2</v>
      </c>
      <c r="E146" s="7"/>
      <c r="F146" s="7"/>
      <c r="G146" s="7"/>
      <c r="H146" s="7"/>
      <c r="I146" s="7"/>
      <c r="J146" s="318" t="s">
        <v>205</v>
      </c>
      <c r="K146" s="318"/>
      <c r="L146" s="318"/>
    </row>
    <row r="147" spans="2:12" ht="12.75" customHeight="1">
      <c r="B147" s="438"/>
      <c r="C147" s="439"/>
      <c r="D147" s="45"/>
      <c r="E147" s="45"/>
      <c r="F147" s="45"/>
      <c r="G147" s="45"/>
      <c r="H147" s="45"/>
      <c r="I147" s="45"/>
      <c r="J147" s="45"/>
      <c r="K147" s="45"/>
      <c r="L147" s="45"/>
    </row>
    <row r="148" spans="2:12" ht="12.75" customHeight="1">
      <c r="B148" s="438">
        <v>7.15</v>
      </c>
      <c r="C148" s="439"/>
      <c r="D148" s="50" t="s">
        <v>37</v>
      </c>
      <c r="F148" s="45"/>
      <c r="G148" s="45"/>
      <c r="H148" s="45"/>
      <c r="I148" s="45"/>
      <c r="J148" s="45"/>
      <c r="K148" s="45"/>
      <c r="L148" s="45"/>
    </row>
    <row r="149" spans="2:12" ht="12.75" customHeight="1">
      <c r="B149" s="438"/>
      <c r="C149" s="439"/>
      <c r="D149" s="45"/>
      <c r="E149" s="50"/>
      <c r="F149" s="45"/>
      <c r="G149" s="45"/>
      <c r="H149" s="45"/>
      <c r="I149" s="45"/>
      <c r="J149" s="45"/>
      <c r="K149" s="45"/>
      <c r="L149" s="45"/>
    </row>
    <row r="150" spans="2:12" ht="12.75" customHeight="1">
      <c r="B150" s="438"/>
      <c r="C150" s="439"/>
      <c r="D150" s="45"/>
      <c r="E150" s="45"/>
      <c r="F150" s="45"/>
      <c r="G150" s="45"/>
      <c r="H150" s="45"/>
      <c r="I150" s="45"/>
      <c r="J150" s="45"/>
      <c r="K150" s="45"/>
      <c r="L150" s="45"/>
    </row>
    <row r="151" spans="2:12" ht="12.75" customHeight="1">
      <c r="B151" s="438"/>
      <c r="C151" s="439"/>
      <c r="D151" s="340"/>
      <c r="E151" s="340"/>
      <c r="F151" s="340"/>
      <c r="G151" s="340"/>
      <c r="H151" s="340"/>
      <c r="I151" s="340"/>
      <c r="J151" s="340"/>
      <c r="K151" s="340"/>
      <c r="L151" s="1"/>
    </row>
    <row r="152" spans="2:12" ht="12.75" customHeight="1">
      <c r="B152" s="438"/>
      <c r="C152" s="439"/>
      <c r="D152" s="340"/>
      <c r="E152" s="340"/>
      <c r="F152" s="340"/>
      <c r="G152" s="340"/>
      <c r="H152" s="340"/>
      <c r="I152" s="340"/>
      <c r="J152" s="340"/>
      <c r="K152" s="340"/>
      <c r="L152" s="1"/>
    </row>
    <row r="153" spans="2:12" ht="12.75" customHeight="1">
      <c r="B153" s="438"/>
      <c r="C153" s="439"/>
      <c r="D153" s="50"/>
      <c r="E153" s="7"/>
      <c r="F153" s="7"/>
      <c r="G153" s="7"/>
      <c r="H153" s="7"/>
      <c r="I153" s="7"/>
      <c r="J153" s="7"/>
      <c r="K153" s="1"/>
      <c r="L153" s="1"/>
    </row>
    <row r="154" spans="2:12" ht="12.75" customHeight="1">
      <c r="B154" s="438"/>
      <c r="C154" s="439"/>
      <c r="D154" s="275" t="s">
        <v>2</v>
      </c>
      <c r="E154" s="7"/>
      <c r="F154" s="7"/>
      <c r="G154" s="7"/>
      <c r="H154" s="7"/>
      <c r="I154" s="7"/>
      <c r="J154" s="318"/>
      <c r="K154" s="318"/>
      <c r="L154" s="318"/>
    </row>
    <row r="155" spans="2:12" ht="12.75" customHeight="1">
      <c r="B155" s="438"/>
      <c r="C155" s="439"/>
      <c r="D155" s="7"/>
      <c r="E155" s="7"/>
      <c r="F155" s="7"/>
      <c r="G155" s="7"/>
      <c r="H155" s="7"/>
      <c r="I155" s="7"/>
      <c r="J155" s="7"/>
      <c r="K155" s="63"/>
      <c r="L155" s="63"/>
    </row>
    <row r="156" spans="2:12" ht="12.75" customHeight="1">
      <c r="B156" s="438">
        <v>7.16</v>
      </c>
      <c r="C156" s="439" t="s">
        <v>277</v>
      </c>
      <c r="D156" s="50" t="s">
        <v>38</v>
      </c>
      <c r="F156" s="7"/>
      <c r="G156" s="7"/>
      <c r="H156" s="7"/>
      <c r="I156" s="7"/>
      <c r="J156" s="7"/>
      <c r="K156" s="63"/>
      <c r="L156" s="63"/>
    </row>
    <row r="157" spans="2:12" ht="12.75" customHeight="1">
      <c r="B157" s="438"/>
      <c r="C157" s="439"/>
      <c r="D157" s="7"/>
      <c r="E157" s="7"/>
      <c r="F157" s="7"/>
      <c r="G157" s="7"/>
      <c r="H157" s="7"/>
      <c r="I157" s="7"/>
      <c r="J157" s="7"/>
      <c r="K157" s="63"/>
      <c r="L157" s="63"/>
    </row>
    <row r="158" spans="2:12" ht="12.75" customHeight="1">
      <c r="B158" s="438"/>
      <c r="C158" s="439"/>
      <c r="D158" s="275" t="s">
        <v>2</v>
      </c>
      <c r="E158" s="7"/>
      <c r="F158" s="7"/>
      <c r="G158" s="7"/>
      <c r="H158" s="7"/>
      <c r="I158" s="7"/>
      <c r="J158" s="318" t="s">
        <v>206</v>
      </c>
      <c r="K158" s="318"/>
      <c r="L158" s="318"/>
    </row>
    <row r="159" spans="2:12" ht="12.75" customHeight="1">
      <c r="B159" s="438"/>
      <c r="C159" s="439"/>
      <c r="D159" s="7"/>
      <c r="E159" s="7"/>
      <c r="F159" s="7"/>
      <c r="G159" s="7"/>
      <c r="H159" s="7"/>
      <c r="I159" s="7"/>
      <c r="J159" s="7"/>
      <c r="K159" s="63"/>
      <c r="L159" s="63"/>
    </row>
    <row r="160" spans="2:12" ht="12.75" customHeight="1">
      <c r="B160" s="438">
        <v>7.17</v>
      </c>
      <c r="C160" s="439" t="s">
        <v>277</v>
      </c>
      <c r="D160" s="340" t="s">
        <v>39</v>
      </c>
      <c r="E160" s="340"/>
      <c r="F160" s="340"/>
      <c r="G160" s="340"/>
      <c r="H160" s="340"/>
      <c r="I160" s="340"/>
      <c r="J160" s="340"/>
      <c r="K160" s="340"/>
      <c r="L160" s="63"/>
    </row>
    <row r="161" spans="2:12" ht="12.75" customHeight="1">
      <c r="B161" s="438"/>
      <c r="C161" s="439"/>
      <c r="D161" s="340"/>
      <c r="E161" s="340"/>
      <c r="F161" s="340"/>
      <c r="G161" s="340"/>
      <c r="H161" s="340"/>
      <c r="I161" s="340"/>
      <c r="J161" s="340"/>
      <c r="K161" s="340"/>
      <c r="L161" s="63"/>
    </row>
    <row r="162" spans="2:12" ht="12.75" customHeight="1">
      <c r="B162" s="438"/>
      <c r="C162" s="439"/>
      <c r="D162" s="340"/>
      <c r="E162" s="340"/>
      <c r="F162" s="340"/>
      <c r="G162" s="340"/>
      <c r="H162" s="340"/>
      <c r="I162" s="340"/>
      <c r="J162" s="340"/>
      <c r="K162" s="340"/>
      <c r="L162" s="63"/>
    </row>
    <row r="163" spans="2:12" ht="12.75" customHeight="1">
      <c r="B163" s="438"/>
      <c r="C163" s="439"/>
      <c r="D163" s="7"/>
      <c r="E163" s="7"/>
      <c r="F163" s="7"/>
      <c r="G163" s="7"/>
      <c r="H163" s="7"/>
      <c r="I163" s="7"/>
      <c r="J163" s="7"/>
      <c r="K163" s="63"/>
      <c r="L163" s="63"/>
    </row>
    <row r="164" spans="2:12" ht="12.75" customHeight="1">
      <c r="B164" s="438"/>
      <c r="C164" s="439"/>
      <c r="D164" s="275" t="s">
        <v>2</v>
      </c>
      <c r="E164" s="7"/>
      <c r="F164" s="7"/>
      <c r="G164" s="7"/>
      <c r="H164" s="7"/>
      <c r="I164" s="7"/>
      <c r="J164" s="318" t="s">
        <v>207</v>
      </c>
      <c r="K164" s="318"/>
      <c r="L164" s="318"/>
    </row>
    <row r="165" spans="2:12" ht="12.75" customHeight="1">
      <c r="B165" s="438"/>
      <c r="C165" s="439"/>
      <c r="D165" s="275"/>
      <c r="E165" s="7"/>
      <c r="F165" s="7"/>
      <c r="G165" s="7"/>
      <c r="H165" s="7"/>
      <c r="I165" s="7"/>
      <c r="J165" s="63"/>
      <c r="K165" s="63"/>
      <c r="L165" s="63"/>
    </row>
    <row r="166" spans="2:12" ht="12.75" customHeight="1">
      <c r="B166" s="438">
        <v>7.18</v>
      </c>
      <c r="C166" s="439" t="s">
        <v>277</v>
      </c>
      <c r="D166" s="387" t="s">
        <v>278</v>
      </c>
      <c r="E166" s="387"/>
      <c r="F166" s="387"/>
      <c r="G166" s="387"/>
      <c r="H166" s="387"/>
      <c r="I166" s="387"/>
      <c r="J166" s="387"/>
      <c r="K166" s="387"/>
      <c r="L166" s="63"/>
    </row>
    <row r="167" spans="2:12" ht="12.75" customHeight="1">
      <c r="B167" s="438"/>
      <c r="C167" s="439"/>
      <c r="D167" s="387"/>
      <c r="E167" s="387"/>
      <c r="F167" s="387"/>
      <c r="G167" s="387"/>
      <c r="H167" s="387"/>
      <c r="I167" s="387"/>
      <c r="J167" s="387"/>
      <c r="K167" s="387"/>
      <c r="L167" s="63"/>
    </row>
    <row r="168" spans="2:12" ht="12.75" customHeight="1">
      <c r="B168" s="438"/>
      <c r="C168" s="439"/>
      <c r="D168" s="387"/>
      <c r="E168" s="387"/>
      <c r="F168" s="387"/>
      <c r="G168" s="387"/>
      <c r="H168" s="387"/>
      <c r="I168" s="387"/>
      <c r="J168" s="387"/>
      <c r="K168" s="387"/>
      <c r="L168" s="63"/>
    </row>
    <row r="169" spans="2:12" ht="12.75" customHeight="1">
      <c r="B169" s="438"/>
      <c r="C169" s="439"/>
      <c r="D169" s="275"/>
      <c r="E169" s="7"/>
      <c r="F169" s="7"/>
      <c r="G169" s="7"/>
      <c r="H169" s="7"/>
      <c r="I169" s="7"/>
      <c r="J169" s="63"/>
      <c r="K169" s="63"/>
      <c r="L169" s="63"/>
    </row>
    <row r="170" spans="2:12" ht="12.75" customHeight="1">
      <c r="B170" s="438"/>
      <c r="C170" s="439"/>
      <c r="D170" s="275"/>
      <c r="E170" s="399" t="s">
        <v>279</v>
      </c>
      <c r="F170" s="399"/>
      <c r="G170" s="399"/>
      <c r="H170" s="399"/>
      <c r="I170" s="399"/>
      <c r="J170" s="63"/>
      <c r="K170" s="63"/>
      <c r="L170" s="63"/>
    </row>
    <row r="171" spans="2:12" ht="12.75" customHeight="1">
      <c r="B171" s="438"/>
      <c r="C171" s="439"/>
      <c r="D171" s="275"/>
      <c r="E171" s="399" t="s">
        <v>280</v>
      </c>
      <c r="F171" s="399"/>
      <c r="G171" s="399"/>
      <c r="H171" s="399"/>
      <c r="I171" s="399"/>
      <c r="J171" s="63"/>
      <c r="K171" s="63"/>
      <c r="L171" s="63"/>
    </row>
    <row r="172" spans="2:12" ht="57" customHeight="1">
      <c r="B172" s="438"/>
      <c r="C172" s="439"/>
      <c r="D172" s="275"/>
      <c r="E172" s="401" t="s">
        <v>281</v>
      </c>
      <c r="F172" s="401" t="s">
        <v>282</v>
      </c>
      <c r="G172" s="401" t="s">
        <v>305</v>
      </c>
      <c r="H172" s="401" t="s">
        <v>306</v>
      </c>
      <c r="I172" s="401" t="s">
        <v>283</v>
      </c>
      <c r="J172" s="63"/>
      <c r="K172" s="63"/>
      <c r="L172" s="63"/>
    </row>
    <row r="173" spans="2:12" ht="12.75" customHeight="1">
      <c r="B173" s="438"/>
      <c r="C173" s="439"/>
      <c r="D173" s="275"/>
      <c r="E173" s="402" t="s">
        <v>284</v>
      </c>
      <c r="F173" s="403">
        <v>16483968</v>
      </c>
      <c r="G173" s="403">
        <v>16647146.777213357</v>
      </c>
      <c r="H173" s="404"/>
      <c r="I173" s="405"/>
      <c r="J173" s="63"/>
      <c r="K173" s="63"/>
      <c r="L173" s="63"/>
    </row>
    <row r="174" spans="2:12" ht="12.75" customHeight="1">
      <c r="B174" s="438"/>
      <c r="C174" s="439"/>
      <c r="D174" s="275"/>
      <c r="E174" s="431" t="s">
        <v>285</v>
      </c>
      <c r="F174" s="432">
        <v>17500694</v>
      </c>
      <c r="G174" s="432">
        <v>17069311.37927944</v>
      </c>
      <c r="H174" s="433"/>
      <c r="I174" s="434"/>
      <c r="J174" s="63"/>
      <c r="K174" s="63"/>
      <c r="L174" s="63"/>
    </row>
    <row r="175" spans="2:12" ht="12.75" customHeight="1">
      <c r="B175" s="438"/>
      <c r="C175" s="439"/>
      <c r="D175" s="275"/>
      <c r="E175" s="406" t="s">
        <v>286</v>
      </c>
      <c r="F175" s="407">
        <v>18019700</v>
      </c>
      <c r="G175" s="407">
        <v>17491475.98134552</v>
      </c>
      <c r="H175" s="408"/>
      <c r="I175" s="409"/>
      <c r="J175" s="63"/>
      <c r="K175" s="63"/>
      <c r="L175" s="63"/>
    </row>
    <row r="176" spans="2:12" ht="12.75" customHeight="1">
      <c r="B176" s="438"/>
      <c r="C176" s="439"/>
      <c r="D176" s="275"/>
      <c r="E176" s="431" t="s">
        <v>287</v>
      </c>
      <c r="F176" s="432">
        <v>18163000</v>
      </c>
      <c r="G176" s="432">
        <v>17913640.583411597</v>
      </c>
      <c r="H176" s="433"/>
      <c r="I176" s="434"/>
      <c r="J176" s="63"/>
      <c r="K176" s="63"/>
      <c r="L176" s="63"/>
    </row>
    <row r="177" spans="2:12" ht="12.75" customHeight="1">
      <c r="B177" s="438"/>
      <c r="C177" s="439"/>
      <c r="D177" s="275"/>
      <c r="E177" s="406" t="s">
        <v>288</v>
      </c>
      <c r="F177" s="407">
        <v>19188370</v>
      </c>
      <c r="G177" s="407">
        <v>18335805.185477678</v>
      </c>
      <c r="H177" s="408"/>
      <c r="I177" s="409"/>
      <c r="J177" s="63"/>
      <c r="K177" s="63"/>
      <c r="L177" s="63"/>
    </row>
    <row r="178" spans="2:12" ht="12.75" customHeight="1">
      <c r="B178" s="438"/>
      <c r="C178" s="439"/>
      <c r="D178" s="275"/>
      <c r="E178" s="431" t="s">
        <v>289</v>
      </c>
      <c r="F178" s="432">
        <v>18056137</v>
      </c>
      <c r="G178" s="432">
        <v>18757969.78754376</v>
      </c>
      <c r="H178" s="433"/>
      <c r="I178" s="434"/>
      <c r="J178" s="63"/>
      <c r="K178" s="63"/>
      <c r="L178" s="63"/>
    </row>
    <row r="179" spans="2:12" ht="12.75" customHeight="1">
      <c r="B179" s="438"/>
      <c r="C179" s="439"/>
      <c r="D179" s="275"/>
      <c r="E179" s="406" t="s">
        <v>290</v>
      </c>
      <c r="F179" s="407">
        <v>18507184</v>
      </c>
      <c r="G179" s="407">
        <v>19180134.389609836</v>
      </c>
      <c r="H179" s="408"/>
      <c r="I179" s="409"/>
      <c r="J179" s="63"/>
      <c r="K179" s="63"/>
      <c r="L179" s="63"/>
    </row>
    <row r="180" spans="2:12" ht="12.75" customHeight="1">
      <c r="B180" s="438"/>
      <c r="C180" s="439"/>
      <c r="D180" s="275"/>
      <c r="E180" s="431" t="s">
        <v>291</v>
      </c>
      <c r="F180" s="432">
        <v>18843015</v>
      </c>
      <c r="G180" s="432">
        <v>19602298.991675917</v>
      </c>
      <c r="H180" s="433"/>
      <c r="I180" s="434"/>
      <c r="J180" s="63"/>
      <c r="K180" s="63"/>
      <c r="L180" s="63"/>
    </row>
    <row r="181" spans="2:12" ht="12.75" customHeight="1">
      <c r="B181" s="438"/>
      <c r="C181" s="439"/>
      <c r="D181" s="275"/>
      <c r="E181" s="406" t="s">
        <v>292</v>
      </c>
      <c r="F181" s="407">
        <v>18939357</v>
      </c>
      <c r="G181" s="407">
        <v>20024463.593741998</v>
      </c>
      <c r="H181" s="408"/>
      <c r="I181" s="409"/>
      <c r="J181" s="63"/>
      <c r="K181" s="63"/>
      <c r="L181" s="63"/>
    </row>
    <row r="182" spans="2:12" ht="12.75" customHeight="1">
      <c r="B182" s="438"/>
      <c r="C182" s="439"/>
      <c r="D182" s="275"/>
      <c r="E182" s="431" t="s">
        <v>293</v>
      </c>
      <c r="F182" s="432">
        <v>19512269</v>
      </c>
      <c r="G182" s="432">
        <v>20446628.19580808</v>
      </c>
      <c r="H182" s="433"/>
      <c r="I182" s="434"/>
      <c r="J182" s="63"/>
      <c r="K182" s="63"/>
      <c r="L182" s="63"/>
    </row>
    <row r="183" spans="2:12" ht="12.75" customHeight="1">
      <c r="B183" s="438"/>
      <c r="C183" s="439"/>
      <c r="D183" s="275"/>
      <c r="E183" s="406" t="s">
        <v>294</v>
      </c>
      <c r="F183" s="407">
        <v>20551174</v>
      </c>
      <c r="G183" s="407">
        <v>20868792.797874156</v>
      </c>
      <c r="H183" s="408"/>
      <c r="I183" s="409"/>
      <c r="J183" s="63"/>
      <c r="K183" s="63"/>
      <c r="L183" s="63"/>
    </row>
    <row r="184" spans="2:12" ht="12.75" customHeight="1">
      <c r="B184" s="438"/>
      <c r="C184" s="439"/>
      <c r="D184" s="275"/>
      <c r="E184" s="431" t="s">
        <v>295</v>
      </c>
      <c r="F184" s="432">
        <v>21536040</v>
      </c>
      <c r="G184" s="432">
        <v>21290957.399940237</v>
      </c>
      <c r="H184" s="433"/>
      <c r="I184" s="434"/>
      <c r="J184" s="63"/>
      <c r="K184" s="63"/>
      <c r="L184" s="63"/>
    </row>
    <row r="185" spans="2:12" ht="12.75" customHeight="1">
      <c r="B185" s="438"/>
      <c r="C185" s="439"/>
      <c r="D185" s="275"/>
      <c r="E185" s="410" t="s">
        <v>296</v>
      </c>
      <c r="F185" s="411">
        <v>22690213</v>
      </c>
      <c r="G185" s="411">
        <v>21713122.00200632</v>
      </c>
      <c r="H185" s="412"/>
      <c r="I185" s="413"/>
      <c r="J185" s="63"/>
      <c r="K185" s="63"/>
      <c r="L185" s="63"/>
    </row>
    <row r="186" spans="2:12" ht="12.75" customHeight="1">
      <c r="B186" s="438"/>
      <c r="C186" s="439"/>
      <c r="D186" s="275"/>
      <c r="E186" s="414" t="s">
        <v>297</v>
      </c>
      <c r="F186" s="414"/>
      <c r="G186" s="414"/>
      <c r="H186" s="414"/>
      <c r="I186" s="414"/>
      <c r="J186" s="63"/>
      <c r="K186" s="63"/>
      <c r="L186" s="63"/>
    </row>
    <row r="187" spans="2:12" ht="24.75" customHeight="1">
      <c r="B187" s="438"/>
      <c r="C187" s="439"/>
      <c r="D187" s="275"/>
      <c r="E187" s="414" t="s">
        <v>298</v>
      </c>
      <c r="F187" s="414"/>
      <c r="G187" s="414"/>
      <c r="H187" s="414"/>
      <c r="I187" s="414"/>
      <c r="J187" s="63"/>
      <c r="K187" s="63"/>
      <c r="L187" s="63"/>
    </row>
    <row r="188" spans="2:12" ht="12.75" customHeight="1">
      <c r="B188" s="438"/>
      <c r="C188" s="439"/>
      <c r="D188" s="275"/>
      <c r="E188" s="7"/>
      <c r="F188" s="7"/>
      <c r="G188" s="7"/>
      <c r="H188" s="7"/>
      <c r="I188" s="7"/>
      <c r="J188" s="63"/>
      <c r="K188" s="63"/>
      <c r="L188" s="63"/>
    </row>
    <row r="189" spans="2:12" ht="12.75" customHeight="1">
      <c r="B189" s="438"/>
      <c r="C189" s="439"/>
      <c r="D189" s="416" t="s">
        <v>299</v>
      </c>
      <c r="E189" s="416"/>
      <c r="F189" s="416"/>
      <c r="G189" s="416"/>
      <c r="H189" s="416"/>
      <c r="I189" s="416"/>
      <c r="J189" s="63"/>
      <c r="K189" s="63"/>
      <c r="L189" s="63"/>
    </row>
    <row r="190" spans="2:12" ht="12.75" customHeight="1">
      <c r="B190" s="438"/>
      <c r="C190" s="439"/>
      <c r="D190" s="415"/>
      <c r="E190" s="7"/>
      <c r="F190" s="7"/>
      <c r="G190" s="7"/>
      <c r="H190" s="7"/>
      <c r="I190" s="7"/>
      <c r="J190" s="63"/>
      <c r="K190" s="63"/>
      <c r="L190" s="63"/>
    </row>
    <row r="191" spans="2:12" ht="12.75" customHeight="1">
      <c r="B191" s="438"/>
      <c r="C191" s="439"/>
      <c r="D191" s="418" t="s">
        <v>300</v>
      </c>
      <c r="E191" s="418"/>
      <c r="F191" s="418"/>
      <c r="G191" s="418"/>
      <c r="H191" s="418"/>
      <c r="I191" s="418"/>
      <c r="J191" s="418"/>
      <c r="K191" s="418"/>
      <c r="L191" s="63"/>
    </row>
    <row r="192" spans="2:12" ht="18.75" customHeight="1">
      <c r="B192" s="438"/>
      <c r="C192" s="439"/>
      <c r="D192" s="419" t="s">
        <v>301</v>
      </c>
      <c r="E192" s="419"/>
      <c r="F192" s="419"/>
      <c r="G192" s="419"/>
      <c r="H192" s="419"/>
      <c r="I192" s="419"/>
      <c r="J192" s="420"/>
      <c r="K192" s="420"/>
      <c r="L192" s="63"/>
    </row>
    <row r="193" spans="2:12" ht="40.5" customHeight="1">
      <c r="B193" s="438"/>
      <c r="C193" s="439"/>
      <c r="D193" s="417" t="s">
        <v>302</v>
      </c>
      <c r="E193" s="417"/>
      <c r="F193" s="417"/>
      <c r="G193" s="417"/>
      <c r="H193" s="417"/>
      <c r="I193" s="417"/>
      <c r="J193" s="417"/>
      <c r="K193" s="417"/>
      <c r="L193" s="63"/>
    </row>
    <row r="194" spans="2:12" ht="25.5" customHeight="1">
      <c r="B194" s="438"/>
      <c r="C194" s="439"/>
      <c r="D194" s="417" t="s">
        <v>303</v>
      </c>
      <c r="E194" s="417"/>
      <c r="F194" s="417"/>
      <c r="G194" s="417"/>
      <c r="H194" s="417"/>
      <c r="I194" s="417"/>
      <c r="J194" s="417"/>
      <c r="K194" s="417"/>
      <c r="L194" s="63"/>
    </row>
    <row r="195" spans="2:12" ht="18" customHeight="1">
      <c r="B195" s="438"/>
      <c r="C195" s="439"/>
      <c r="D195" s="421"/>
      <c r="E195" s="421"/>
      <c r="F195" s="421"/>
      <c r="G195" s="421"/>
      <c r="H195" s="421"/>
      <c r="I195" s="421"/>
      <c r="J195" s="421"/>
      <c r="K195" s="421"/>
      <c r="L195" s="63"/>
    </row>
    <row r="196" spans="2:12" ht="12.75" customHeight="1">
      <c r="B196" s="438"/>
      <c r="C196" s="439"/>
      <c r="D196" s="275" t="s">
        <v>2</v>
      </c>
      <c r="E196" s="7"/>
      <c r="F196" s="7"/>
      <c r="G196" s="7"/>
      <c r="H196" s="7"/>
      <c r="I196" s="7"/>
      <c r="J196" s="318" t="s">
        <v>307</v>
      </c>
      <c r="K196" s="318"/>
      <c r="L196" s="318"/>
    </row>
    <row r="197" spans="2:12" ht="12.75" customHeight="1">
      <c r="B197" s="438"/>
      <c r="C197" s="439"/>
      <c r="D197" s="415"/>
      <c r="E197" s="7"/>
      <c r="F197" s="7"/>
      <c r="G197" s="7"/>
      <c r="H197" s="7"/>
      <c r="I197" s="7"/>
      <c r="J197" s="63"/>
      <c r="K197" s="63"/>
      <c r="L197" s="63"/>
    </row>
    <row r="198" spans="2:12" ht="12.75" customHeight="1">
      <c r="B198" s="438">
        <v>7.19</v>
      </c>
      <c r="C198" s="439"/>
      <c r="D198" s="417" t="s">
        <v>304</v>
      </c>
      <c r="E198" s="417"/>
      <c r="F198" s="417"/>
      <c r="G198" s="417"/>
      <c r="H198" s="417"/>
      <c r="I198" s="417"/>
      <c r="J198" s="417"/>
      <c r="K198" s="417"/>
      <c r="L198" s="63"/>
    </row>
    <row r="199" spans="2:12" ht="12.75" customHeight="1">
      <c r="B199" s="30"/>
      <c r="C199" s="72"/>
      <c r="D199" s="417"/>
      <c r="E199" s="417"/>
      <c r="F199" s="417"/>
      <c r="G199" s="417"/>
      <c r="H199" s="417"/>
      <c r="I199" s="417"/>
      <c r="J199" s="417"/>
      <c r="K199" s="417"/>
      <c r="L199" s="63"/>
    </row>
    <row r="200" spans="2:12" ht="10.5" customHeight="1">
      <c r="B200" s="30"/>
      <c r="C200" s="72"/>
      <c r="D200" s="417"/>
      <c r="E200" s="417"/>
      <c r="F200" s="417"/>
      <c r="G200" s="417"/>
      <c r="H200" s="417"/>
      <c r="I200" s="417"/>
      <c r="J200" s="417"/>
      <c r="K200" s="417"/>
      <c r="L200" s="63"/>
    </row>
    <row r="201" spans="2:12" ht="12.75" customHeight="1">
      <c r="B201" s="30"/>
      <c r="C201" s="72"/>
      <c r="D201" s="415"/>
      <c r="E201" s="7"/>
      <c r="F201" s="7"/>
      <c r="G201" s="7"/>
      <c r="H201" s="7"/>
      <c r="I201" s="7"/>
      <c r="J201" s="63"/>
      <c r="K201" s="63"/>
      <c r="L201" s="63"/>
    </row>
    <row r="202" spans="2:12" ht="12.75" customHeight="1">
      <c r="B202" s="30"/>
      <c r="C202" s="72"/>
      <c r="D202" s="275" t="s">
        <v>2</v>
      </c>
      <c r="E202" s="7"/>
      <c r="F202" s="7"/>
      <c r="G202" s="7"/>
      <c r="H202" s="7"/>
      <c r="I202" s="7"/>
      <c r="J202" s="318"/>
      <c r="K202" s="318"/>
      <c r="L202" s="318"/>
    </row>
    <row r="203" spans="2:12" ht="12.75" customHeight="1">
      <c r="B203" s="30"/>
      <c r="C203" s="72"/>
      <c r="D203" s="7"/>
      <c r="E203" s="7"/>
      <c r="F203" s="7"/>
      <c r="G203" s="7"/>
      <c r="H203" s="7"/>
      <c r="I203" s="7"/>
      <c r="J203" s="7"/>
      <c r="K203" s="63"/>
      <c r="L203" s="63"/>
    </row>
    <row r="204" spans="2:12" ht="16.5">
      <c r="B204" s="37" t="s">
        <v>16</v>
      </c>
      <c r="C204" s="73"/>
      <c r="D204" s="36"/>
      <c r="E204" s="36"/>
      <c r="F204" s="36"/>
      <c r="G204" s="34"/>
      <c r="H204" s="330" t="s">
        <v>13</v>
      </c>
      <c r="I204" s="330"/>
      <c r="J204" s="330"/>
      <c r="K204" s="330"/>
      <c r="L204" s="330"/>
    </row>
    <row r="205" ht="15.75">
      <c r="B205" s="30"/>
    </row>
    <row r="206" ht="15.75">
      <c r="B206" s="30"/>
    </row>
    <row r="207" ht="15.75">
      <c r="B207" s="30"/>
    </row>
    <row r="208" ht="15.75">
      <c r="B208" s="30"/>
    </row>
    <row r="209" ht="15.75">
      <c r="B209" s="30"/>
    </row>
    <row r="210" ht="15.75">
      <c r="B210" s="30"/>
    </row>
    <row r="211" ht="15.75">
      <c r="B211" s="30"/>
    </row>
    <row r="213" ht="15.75">
      <c r="B213" s="1"/>
    </row>
  </sheetData>
  <mergeCells count="72">
    <mergeCell ref="D198:K200"/>
    <mergeCell ref="J196:L196"/>
    <mergeCell ref="J202:L202"/>
    <mergeCell ref="J29:L29"/>
    <mergeCell ref="D193:K193"/>
    <mergeCell ref="D194:K194"/>
    <mergeCell ref="D189:I189"/>
    <mergeCell ref="D166:K168"/>
    <mergeCell ref="E186:I186"/>
    <mergeCell ref="E187:I187"/>
    <mergeCell ref="E170:I170"/>
    <mergeCell ref="E171:I171"/>
    <mergeCell ref="K4:L4"/>
    <mergeCell ref="D14:L16"/>
    <mergeCell ref="D20:L22"/>
    <mergeCell ref="D26:L28"/>
    <mergeCell ref="D32:L33"/>
    <mergeCell ref="D151:K152"/>
    <mergeCell ref="D160:K162"/>
    <mergeCell ref="J136:L136"/>
    <mergeCell ref="J146:L146"/>
    <mergeCell ref="J154:L154"/>
    <mergeCell ref="J158:L158"/>
    <mergeCell ref="D143:K144"/>
    <mergeCell ref="F86:I86"/>
    <mergeCell ref="F92:I94"/>
    <mergeCell ref="E118:H118"/>
    <mergeCell ref="E120:H120"/>
    <mergeCell ref="E121:H121"/>
    <mergeCell ref="E122:H122"/>
    <mergeCell ref="E119:H119"/>
    <mergeCell ref="E41:G41"/>
    <mergeCell ref="J81:L81"/>
    <mergeCell ref="J96:L96"/>
    <mergeCell ref="D111:L112"/>
    <mergeCell ref="E46:G46"/>
    <mergeCell ref="E47:J48"/>
    <mergeCell ref="E79:J79"/>
    <mergeCell ref="B2:D2"/>
    <mergeCell ref="D55:L59"/>
    <mergeCell ref="J12:L12"/>
    <mergeCell ref="J18:L18"/>
    <mergeCell ref="J24:L24"/>
    <mergeCell ref="J35:L35"/>
    <mergeCell ref="J50:L50"/>
    <mergeCell ref="E43:G43"/>
    <mergeCell ref="B6:L6"/>
    <mergeCell ref="E40:H40"/>
    <mergeCell ref="H204:L204"/>
    <mergeCell ref="L62:M62"/>
    <mergeCell ref="J103:L103"/>
    <mergeCell ref="J109:L109"/>
    <mergeCell ref="J164:L164"/>
    <mergeCell ref="D105:L107"/>
    <mergeCell ref="D83:L84"/>
    <mergeCell ref="D98:L101"/>
    <mergeCell ref="E116:H116"/>
    <mergeCell ref="E117:H117"/>
    <mergeCell ref="D37:L38"/>
    <mergeCell ref="E44:G44"/>
    <mergeCell ref="D8:L10"/>
    <mergeCell ref="E73:J73"/>
    <mergeCell ref="E42:G42"/>
    <mergeCell ref="J61:L61"/>
    <mergeCell ref="D63:L64"/>
    <mergeCell ref="D68:L70"/>
    <mergeCell ref="J66:L66"/>
    <mergeCell ref="E45:G45"/>
    <mergeCell ref="E123:H123"/>
    <mergeCell ref="E124:H124"/>
    <mergeCell ref="E125:H125"/>
    <mergeCell ref="E126:H126"/>
  </mergeCells>
  <hyperlinks>
    <hyperlink ref="K4" location="Índice!B6" display="Volver al índice"/>
    <hyperlink ref="J35" location="Índice!B6" display="Volver"/>
    <hyperlink ref="J12:L12" location="Rta_7.1!B6" display="Ir a respuesta 7.1"/>
    <hyperlink ref="D12" location="Índice!B6" display="Volver al índice"/>
    <hyperlink ref="D18" location="Índice!B6" display="Volver al índice"/>
    <hyperlink ref="D24" location="Índice!B6" display="Volver al índice"/>
    <hyperlink ref="D29" location="Índice!B6" display="Volver al índice"/>
    <hyperlink ref="D35" location="Índice!B6" display="Volver al índice"/>
    <hyperlink ref="D50" location="Índice!B6" display="Volver al índice"/>
    <hyperlink ref="D61" location="Índice!B6" display="Volver al índice"/>
    <hyperlink ref="D66" location="Índice!B6" display="Volver al índice"/>
    <hyperlink ref="D81" location="Índice!B6" display="Volver al índice"/>
    <hyperlink ref="D96" location="Índice!B6" display="Volver al índice"/>
    <hyperlink ref="D103" location="Índice!B6" display="Volver al índice"/>
    <hyperlink ref="D109" location="Índice!B6" display="Volver al índice"/>
    <hyperlink ref="D136" location="Índice!B6" display="Volver al índice"/>
    <hyperlink ref="D146" location="Índice!B6" display="Volver al índice"/>
    <hyperlink ref="D154" location="Índice!B6" display="Volver al índice"/>
    <hyperlink ref="D158" location="Índice!B6" display="Volver al índice"/>
    <hyperlink ref="D164" location="Índice!B6" display="Volver al índice"/>
    <hyperlink ref="J18:L18" location="Rta_7.2!B6" display="Ir a respuesta 7.2"/>
    <hyperlink ref="J24:L24" location="Rta_7.3!B6" display="Ir a respuesta 7.3"/>
    <hyperlink ref="J50:L50" location="Rta_7.6!B6" display="Ir a respuesta 7.6"/>
    <hyperlink ref="J61:L61" location="Rta_7.7!B6" display="Ir a respuesta 7.7"/>
    <hyperlink ref="J66:L66" location="Rta_7.8!B6" display="Ir a respuesta 7.8"/>
    <hyperlink ref="J81:L81" location="Rta_7.9!B6" display="Ir a respuesta 7.9"/>
    <hyperlink ref="J96:L96" location="Rta_7.10!B6" display="Ir a respuesta 7.10"/>
    <hyperlink ref="J103:L103" location="Rta_7.11!B6" display="Ir a respuesta 7.11"/>
    <hyperlink ref="J136:L136" location="Rta_7.13!B6" display="Ir a respuesta 7.13"/>
    <hyperlink ref="J146:L146" location="Rta_7.14!B6" display="Ir a respuesta 7.14"/>
    <hyperlink ref="J158:L158" location="Rta_7.16!B6" display="Ir a respuesta 7.16"/>
    <hyperlink ref="J164:L164" location="Rta_7.17!B6" display="Ir a respuesta 7.17"/>
    <hyperlink ref="J35:L35" location="Rta_7.5!B6" display="Ir a respuesta 7.5"/>
    <hyperlink ref="D196" location="Índice!B6" display="Volver al índice"/>
    <hyperlink ref="D202" location="Índice!B6" display="Volver al índice"/>
    <hyperlink ref="J196:L196" location="Rta_7.18!B6" display="Ir a respuesta 7.18"/>
  </hyperlinks>
  <printOptions horizontalCentered="1" verticalCentered="1"/>
  <pageMargins left="0.75" right="0.75" top="1" bottom="1" header="0.5" footer="0.5"/>
  <pageSetup horizontalDpi="600" verticalDpi="600" orientation="portrait" scale="69" r:id="rId5"/>
  <headerFooter alignWithMargins="0">
    <oddFooter>&amp;RPage &amp;P of &amp;N</oddFooter>
  </headerFooter>
  <rowBreaks count="3" manualBreakCount="3">
    <brk id="35" max="12" man="1"/>
    <brk id="96" max="12" man="1"/>
    <brk id="137" max="12" man="1"/>
  </rowBreaks>
  <legacyDrawing r:id="rId4"/>
  <oleObjects>
    <oleObject progId="Equation.3" shapeId="21494357" r:id="rId1"/>
    <oleObject progId="Equation.3" shapeId="21541755" r:id="rId2"/>
    <oleObject progId="Equation.3" shapeId="21544102" r:id="rId3"/>
  </oleObjects>
</worksheet>
</file>

<file path=xl/worksheets/sheet20.xml><?xml version="1.0" encoding="utf-8"?>
<worksheet xmlns="http://schemas.openxmlformats.org/spreadsheetml/2006/main" xmlns:r="http://schemas.openxmlformats.org/officeDocument/2006/relationships">
  <sheetPr>
    <pageSetUpPr fitToPage="1"/>
  </sheetPr>
  <dimension ref="A1:K53"/>
  <sheetViews>
    <sheetView showGridLines="0" view="pageBreakPreview" zoomScaleSheetLayoutView="100" workbookViewId="0" topLeftCell="A1">
      <selection activeCell="A1" sqref="A1"/>
    </sheetView>
  </sheetViews>
  <sheetFormatPr defaultColWidth="9.140625" defaultRowHeight="12.75"/>
  <cols>
    <col min="2" max="2" width="4.28125" style="0" customWidth="1"/>
    <col min="3" max="6" width="10.7109375" style="250" customWidth="1"/>
    <col min="7" max="11" width="10.7109375" style="0" customWidth="1"/>
  </cols>
  <sheetData>
    <row r="1" ht="12.75">
      <c r="A1" s="41"/>
    </row>
    <row r="2" spans="2:11" ht="12.75">
      <c r="B2" s="66"/>
      <c r="C2" s="66"/>
      <c r="D2" s="66"/>
      <c r="E2" s="66"/>
      <c r="F2" s="66"/>
      <c r="G2" s="66"/>
      <c r="H2" s="66"/>
      <c r="I2" s="66"/>
      <c r="J2" s="66"/>
      <c r="K2" s="66" t="s">
        <v>14</v>
      </c>
    </row>
    <row r="4" spans="3:11" s="6" customFormat="1" ht="12.75">
      <c r="C4" s="276"/>
      <c r="D4" s="276"/>
      <c r="E4" s="276"/>
      <c r="F4" s="276"/>
      <c r="J4" s="27"/>
      <c r="K4" s="27" t="s">
        <v>2</v>
      </c>
    </row>
    <row r="5" spans="3:6" s="6" customFormat="1" ht="12.75">
      <c r="C5" s="276"/>
      <c r="D5" s="276"/>
      <c r="E5" s="276"/>
      <c r="F5" s="276"/>
    </row>
    <row r="6" spans="2:11" s="6" customFormat="1" ht="18.75">
      <c r="B6" s="333" t="s">
        <v>242</v>
      </c>
      <c r="C6" s="333"/>
      <c r="D6" s="333"/>
      <c r="E6" s="333"/>
      <c r="F6" s="333"/>
      <c r="G6" s="333"/>
      <c r="H6" s="333"/>
      <c r="I6" s="333"/>
      <c r="J6" s="333"/>
      <c r="K6" s="333"/>
    </row>
    <row r="7" spans="3:8" s="6" customFormat="1" ht="12.75">
      <c r="C7" s="276"/>
      <c r="D7" s="276"/>
      <c r="E7" s="276"/>
      <c r="F7" s="276"/>
      <c r="G7" s="60"/>
      <c r="H7" s="60"/>
    </row>
    <row r="8" spans="2:11" s="6" customFormat="1" ht="12" customHeight="1">
      <c r="B8" s="50" t="s">
        <v>209</v>
      </c>
      <c r="C8" s="40"/>
      <c r="D8" s="40"/>
      <c r="E8" s="40"/>
      <c r="F8" s="40"/>
      <c r="G8" s="7"/>
      <c r="H8" s="104"/>
      <c r="I8" s="104"/>
      <c r="J8" s="104"/>
      <c r="K8" s="104"/>
    </row>
    <row r="9" spans="2:11" s="6" customFormat="1" ht="12" customHeight="1">
      <c r="B9" s="138"/>
      <c r="C9" s="40"/>
      <c r="D9" s="40"/>
      <c r="E9" s="40"/>
      <c r="F9" s="40"/>
      <c r="G9" s="7"/>
      <c r="H9" s="104"/>
      <c r="I9" s="104"/>
      <c r="J9" s="104"/>
      <c r="K9" s="104"/>
    </row>
    <row r="10" spans="2:11" s="6" customFormat="1" ht="12" customHeight="1">
      <c r="B10" s="385" t="s">
        <v>210</v>
      </c>
      <c r="C10" s="386"/>
      <c r="D10" s="386"/>
      <c r="E10" s="386"/>
      <c r="F10" s="386"/>
      <c r="G10" s="386"/>
      <c r="H10" s="386"/>
      <c r="I10" s="386"/>
      <c r="J10" s="386"/>
      <c r="K10" s="386"/>
    </row>
    <row r="11" spans="2:11" s="6" customFormat="1" ht="12" customHeight="1">
      <c r="B11" s="386"/>
      <c r="C11" s="386"/>
      <c r="D11" s="386"/>
      <c r="E11" s="386"/>
      <c r="F11" s="386"/>
      <c r="G11" s="386"/>
      <c r="H11" s="386"/>
      <c r="I11" s="386"/>
      <c r="J11" s="386"/>
      <c r="K11" s="386"/>
    </row>
    <row r="12" spans="2:11" s="6" customFormat="1" ht="12" customHeight="1">
      <c r="B12" s="68"/>
      <c r="C12" s="40"/>
      <c r="D12" s="40"/>
      <c r="E12" s="40"/>
      <c r="F12" s="40"/>
      <c r="G12" s="7"/>
      <c r="H12" s="104"/>
      <c r="I12" s="104"/>
      <c r="J12" s="104"/>
      <c r="K12" s="104"/>
    </row>
    <row r="13" spans="2:11" s="6" customFormat="1" ht="12" customHeight="1">
      <c r="B13" s="385" t="s">
        <v>211</v>
      </c>
      <c r="C13" s="386"/>
      <c r="D13" s="386"/>
      <c r="E13" s="386"/>
      <c r="F13" s="386"/>
      <c r="G13" s="386"/>
      <c r="H13" s="386"/>
      <c r="I13" s="386"/>
      <c r="J13" s="386"/>
      <c r="K13" s="386"/>
    </row>
    <row r="14" spans="2:11" s="6" customFormat="1" ht="12" customHeight="1">
      <c r="B14" s="386"/>
      <c r="C14" s="386"/>
      <c r="D14" s="386"/>
      <c r="E14" s="386"/>
      <c r="F14" s="386"/>
      <c r="G14" s="386"/>
      <c r="H14" s="386"/>
      <c r="I14" s="386"/>
      <c r="J14" s="386"/>
      <c r="K14" s="386"/>
    </row>
    <row r="15" spans="2:11" s="6" customFormat="1" ht="12" customHeight="1">
      <c r="B15" s="279"/>
      <c r="C15" s="40"/>
      <c r="D15" s="40"/>
      <c r="E15" s="40"/>
      <c r="F15" s="40"/>
      <c r="G15" s="7"/>
      <c r="H15" s="104"/>
      <c r="I15" s="104"/>
      <c r="J15" s="104"/>
      <c r="K15" s="104"/>
    </row>
    <row r="16" spans="2:11" s="6" customFormat="1" ht="12" customHeight="1">
      <c r="B16" s="385" t="s">
        <v>240</v>
      </c>
      <c r="C16" s="386"/>
      <c r="D16" s="386"/>
      <c r="E16" s="386"/>
      <c r="F16" s="386"/>
      <c r="G16" s="386"/>
      <c r="H16" s="386"/>
      <c r="I16" s="386"/>
      <c r="J16" s="386"/>
      <c r="K16" s="386"/>
    </row>
    <row r="17" spans="2:11" s="6" customFormat="1" ht="12" customHeight="1">
      <c r="B17" s="386"/>
      <c r="C17" s="386"/>
      <c r="D17" s="386"/>
      <c r="E17" s="386"/>
      <c r="F17" s="386"/>
      <c r="G17" s="386"/>
      <c r="H17" s="386"/>
      <c r="I17" s="386"/>
      <c r="J17" s="386"/>
      <c r="K17" s="386"/>
    </row>
    <row r="18" spans="2:11" s="6" customFormat="1" ht="12" customHeight="1">
      <c r="B18"/>
      <c r="C18" s="40"/>
      <c r="D18" s="40"/>
      <c r="E18" s="40"/>
      <c r="F18" s="40"/>
      <c r="G18" s="7"/>
      <c r="H18" s="104"/>
      <c r="I18" s="104"/>
      <c r="J18" s="104"/>
      <c r="K18" s="104"/>
    </row>
    <row r="19" spans="2:11" s="6" customFormat="1" ht="12" customHeight="1">
      <c r="B19" s="70" t="s">
        <v>212</v>
      </c>
      <c r="C19" s="40"/>
      <c r="D19" s="40"/>
      <c r="E19" s="40"/>
      <c r="F19" s="40"/>
      <c r="G19" s="7"/>
      <c r="H19" s="104"/>
      <c r="I19" s="104"/>
      <c r="J19" s="104"/>
      <c r="K19" s="104"/>
    </row>
    <row r="20" spans="2:11" s="6" customFormat="1" ht="12" customHeight="1">
      <c r="B20" s="70"/>
      <c r="C20" s="40"/>
      <c r="D20" s="40"/>
      <c r="E20" s="40"/>
      <c r="F20" s="40"/>
      <c r="G20" s="7"/>
      <c r="H20" s="104"/>
      <c r="I20" s="104"/>
      <c r="J20" s="104"/>
      <c r="K20" s="104"/>
    </row>
    <row r="21" spans="2:11" s="6" customFormat="1" ht="12" customHeight="1">
      <c r="B21" s="68"/>
      <c r="C21" s="40"/>
      <c r="D21" s="40"/>
      <c r="E21" s="40"/>
      <c r="F21" s="40"/>
      <c r="G21" s="7"/>
      <c r="H21" s="104"/>
      <c r="I21" s="104"/>
      <c r="J21" s="104"/>
      <c r="K21" s="104"/>
    </row>
    <row r="22" spans="2:11" s="6" customFormat="1" ht="12" customHeight="1">
      <c r="B22" s="70" t="s">
        <v>213</v>
      </c>
      <c r="C22" s="40"/>
      <c r="D22" s="40"/>
      <c r="E22" s="40"/>
      <c r="F22" s="40"/>
      <c r="G22" s="7"/>
      <c r="H22" s="104"/>
      <c r="I22" s="104"/>
      <c r="J22" s="104"/>
      <c r="K22" s="104"/>
    </row>
    <row r="23" spans="2:11" s="6" customFormat="1" ht="12" customHeight="1">
      <c r="B23" s="70"/>
      <c r="C23" s="40"/>
      <c r="D23" s="40"/>
      <c r="E23" s="40"/>
      <c r="F23" s="40"/>
      <c r="G23" s="7"/>
      <c r="H23" s="104"/>
      <c r="I23" s="104"/>
      <c r="J23" s="104"/>
      <c r="K23" s="104"/>
    </row>
    <row r="24" spans="2:11" s="6" customFormat="1" ht="12" customHeight="1">
      <c r="B24" s="68"/>
      <c r="C24" s="40"/>
      <c r="D24" s="40"/>
      <c r="E24" s="40"/>
      <c r="F24" s="40"/>
      <c r="G24" s="7"/>
      <c r="H24" s="104"/>
      <c r="I24" s="104"/>
      <c r="J24" s="104"/>
      <c r="K24" s="104"/>
    </row>
    <row r="25" spans="2:11" s="6" customFormat="1" ht="12" customHeight="1">
      <c r="B25" s="59" t="s">
        <v>214</v>
      </c>
      <c r="C25" s="40"/>
      <c r="D25" s="40"/>
      <c r="E25" s="40"/>
      <c r="F25" s="40"/>
      <c r="G25" s="7"/>
      <c r="H25" s="104"/>
      <c r="I25" s="104"/>
      <c r="J25" s="104"/>
      <c r="K25" s="104"/>
    </row>
    <row r="26" spans="2:11" s="6" customFormat="1" ht="12" customHeight="1">
      <c r="B26"/>
      <c r="C26" s="40"/>
      <c r="D26" s="40"/>
      <c r="E26" s="40"/>
      <c r="F26" s="40"/>
      <c r="G26" s="7"/>
      <c r="H26" s="104"/>
      <c r="I26" s="104"/>
      <c r="J26" s="104"/>
      <c r="K26" s="104"/>
    </row>
    <row r="27" spans="2:11" s="6" customFormat="1" ht="12" customHeight="1">
      <c r="B27" s="138"/>
      <c r="C27" s="40"/>
      <c r="D27" s="40"/>
      <c r="E27" s="40"/>
      <c r="F27" s="40"/>
      <c r="G27" s="7"/>
      <c r="H27" s="104"/>
      <c r="I27" s="104"/>
      <c r="J27" s="104"/>
      <c r="K27" s="104"/>
    </row>
    <row r="28" spans="2:11" s="6" customFormat="1" ht="12" customHeight="1">
      <c r="B28" s="79" t="s">
        <v>215</v>
      </c>
      <c r="C28" s="40"/>
      <c r="D28" s="40"/>
      <c r="E28" s="40"/>
      <c r="F28" s="40"/>
      <c r="G28" s="7"/>
      <c r="H28" s="104"/>
      <c r="I28" s="104"/>
      <c r="J28" s="104"/>
      <c r="K28" s="104"/>
    </row>
    <row r="29" spans="2:11" s="6" customFormat="1" ht="12" customHeight="1">
      <c r="B29" s="138"/>
      <c r="C29" s="40"/>
      <c r="D29" s="40"/>
      <c r="E29" s="40"/>
      <c r="F29" s="40"/>
      <c r="G29" s="7"/>
      <c r="H29" s="104"/>
      <c r="I29" s="104"/>
      <c r="J29" s="104"/>
      <c r="K29" s="104"/>
    </row>
    <row r="30" spans="2:11" s="6" customFormat="1" ht="12" customHeight="1">
      <c r="B30" s="385" t="s">
        <v>216</v>
      </c>
      <c r="C30" s="386"/>
      <c r="D30" s="386"/>
      <c r="E30" s="386"/>
      <c r="F30" s="386"/>
      <c r="G30" s="386"/>
      <c r="H30" s="386"/>
      <c r="I30" s="386"/>
      <c r="J30" s="386"/>
      <c r="K30" s="386"/>
    </row>
    <row r="31" spans="2:11" s="6" customFormat="1" ht="12" customHeight="1">
      <c r="B31" s="386"/>
      <c r="C31" s="386"/>
      <c r="D31" s="386"/>
      <c r="E31" s="386"/>
      <c r="F31" s="386"/>
      <c r="G31" s="386"/>
      <c r="H31" s="386"/>
      <c r="I31" s="386"/>
      <c r="J31" s="386"/>
      <c r="K31" s="386"/>
    </row>
    <row r="32" spans="2:11" s="6" customFormat="1" ht="12" customHeight="1">
      <c r="B32" s="386"/>
      <c r="C32" s="386"/>
      <c r="D32" s="386"/>
      <c r="E32" s="386"/>
      <c r="F32" s="386"/>
      <c r="G32" s="386"/>
      <c r="H32" s="386"/>
      <c r="I32" s="386"/>
      <c r="J32" s="386"/>
      <c r="K32" s="386"/>
    </row>
    <row r="33" spans="2:11" s="6" customFormat="1" ht="12" customHeight="1">
      <c r="B33" s="138"/>
      <c r="C33" s="40"/>
      <c r="D33" s="40"/>
      <c r="E33" s="40"/>
      <c r="F33" s="40"/>
      <c r="G33" s="7"/>
      <c r="H33" s="104"/>
      <c r="I33" s="104"/>
      <c r="J33" s="104"/>
      <c r="K33" s="104"/>
    </row>
    <row r="34" spans="2:11" s="6" customFormat="1" ht="12" customHeight="1">
      <c r="B34" s="385" t="s">
        <v>217</v>
      </c>
      <c r="C34" s="386"/>
      <c r="D34" s="386"/>
      <c r="E34" s="386"/>
      <c r="F34" s="386"/>
      <c r="G34" s="386"/>
      <c r="H34" s="386"/>
      <c r="I34" s="386"/>
      <c r="J34" s="386"/>
      <c r="K34" s="386"/>
    </row>
    <row r="35" spans="2:11" s="6" customFormat="1" ht="12" customHeight="1">
      <c r="B35" s="386"/>
      <c r="C35" s="386"/>
      <c r="D35" s="386"/>
      <c r="E35" s="386"/>
      <c r="F35" s="386"/>
      <c r="G35" s="386"/>
      <c r="H35" s="386"/>
      <c r="I35" s="386"/>
      <c r="J35" s="386"/>
      <c r="K35" s="386"/>
    </row>
    <row r="36" spans="2:11" s="6" customFormat="1" ht="12" customHeight="1">
      <c r="B36" s="386"/>
      <c r="C36" s="386"/>
      <c r="D36" s="386"/>
      <c r="E36" s="386"/>
      <c r="F36" s="386"/>
      <c r="G36" s="386"/>
      <c r="H36" s="386"/>
      <c r="I36" s="386"/>
      <c r="J36" s="386"/>
      <c r="K36" s="386"/>
    </row>
    <row r="37" spans="2:11" s="6" customFormat="1" ht="17.25" customHeight="1">
      <c r="B37" s="386"/>
      <c r="C37" s="386"/>
      <c r="D37" s="386"/>
      <c r="E37" s="386"/>
      <c r="F37" s="386"/>
      <c r="G37" s="386"/>
      <c r="H37" s="386"/>
      <c r="I37" s="386"/>
      <c r="J37" s="386"/>
      <c r="K37" s="386"/>
    </row>
    <row r="38" spans="2:11" s="6" customFormat="1" ht="12" customHeight="1">
      <c r="B38" s="51"/>
      <c r="C38" s="40"/>
      <c r="D38" s="40"/>
      <c r="E38" s="40"/>
      <c r="F38" s="40"/>
      <c r="G38" s="104"/>
      <c r="H38" s="104"/>
      <c r="I38" s="104"/>
      <c r="J38" s="104"/>
      <c r="K38" s="104"/>
    </row>
    <row r="39" spans="2:11" s="6" customFormat="1" ht="12.75">
      <c r="B39" s="385" t="s">
        <v>218</v>
      </c>
      <c r="C39" s="386"/>
      <c r="D39" s="386"/>
      <c r="E39" s="386"/>
      <c r="F39" s="386"/>
      <c r="G39" s="386"/>
      <c r="H39" s="386"/>
      <c r="I39" s="386"/>
      <c r="J39" s="386"/>
      <c r="K39" s="386"/>
    </row>
    <row r="40" spans="2:11" s="6" customFormat="1" ht="12.75">
      <c r="B40" s="386"/>
      <c r="C40" s="386"/>
      <c r="D40" s="386"/>
      <c r="E40" s="386"/>
      <c r="F40" s="386"/>
      <c r="G40" s="386"/>
      <c r="H40" s="386"/>
      <c r="I40" s="386"/>
      <c r="J40" s="386"/>
      <c r="K40" s="386"/>
    </row>
    <row r="41" spans="2:11" s="6" customFormat="1" ht="15.75">
      <c r="B41" s="40"/>
      <c r="C41" s="40"/>
      <c r="D41" s="40"/>
      <c r="E41" s="40"/>
      <c r="F41" s="40"/>
      <c r="G41" s="164"/>
      <c r="H41" s="164"/>
      <c r="I41" s="164"/>
      <c r="J41" s="164"/>
      <c r="K41" s="164"/>
    </row>
    <row r="42" spans="2:11" s="6" customFormat="1" ht="15.75">
      <c r="B42" s="37" t="s">
        <v>15</v>
      </c>
      <c r="C42" s="277"/>
      <c r="D42" s="277"/>
      <c r="E42" s="277"/>
      <c r="F42" s="277"/>
      <c r="G42" s="36"/>
      <c r="H42" s="36"/>
      <c r="I42" s="330" t="s">
        <v>13</v>
      </c>
      <c r="J42" s="330"/>
      <c r="K42" s="330"/>
    </row>
    <row r="43" spans="3:6" s="6" customFormat="1" ht="12.75">
      <c r="C43" s="276"/>
      <c r="D43" s="276"/>
      <c r="E43" s="276"/>
      <c r="F43" s="276"/>
    </row>
    <row r="44" spans="3:6" s="6" customFormat="1" ht="12.75">
      <c r="C44" s="276"/>
      <c r="D44" s="276"/>
      <c r="E44" s="276"/>
      <c r="F44" s="276"/>
    </row>
    <row r="45" spans="3:6" s="6" customFormat="1" ht="12.75">
      <c r="C45" s="276"/>
      <c r="D45" s="276"/>
      <c r="E45" s="276"/>
      <c r="F45" s="276"/>
    </row>
    <row r="46" spans="3:6" s="6" customFormat="1" ht="12.75">
      <c r="C46" s="276"/>
      <c r="D46" s="276"/>
      <c r="E46" s="276"/>
      <c r="F46" s="276"/>
    </row>
    <row r="47" spans="3:6" s="6" customFormat="1" ht="12.75">
      <c r="C47" s="276"/>
      <c r="D47" s="276"/>
      <c r="E47" s="276"/>
      <c r="F47" s="276"/>
    </row>
    <row r="48" spans="3:6" s="6" customFormat="1" ht="12.75">
      <c r="C48" s="276"/>
      <c r="D48" s="276"/>
      <c r="E48" s="276"/>
      <c r="F48" s="276"/>
    </row>
    <row r="49" spans="3:6" s="6" customFormat="1" ht="12.75">
      <c r="C49" s="276"/>
      <c r="D49" s="276"/>
      <c r="E49" s="276"/>
      <c r="F49" s="276"/>
    </row>
    <row r="50" spans="3:6" s="6" customFormat="1" ht="12.75">
      <c r="C50" s="276"/>
      <c r="D50" s="276"/>
      <c r="E50" s="276"/>
      <c r="F50" s="276"/>
    </row>
    <row r="51" spans="3:6" s="6" customFormat="1" ht="12.75">
      <c r="C51" s="276"/>
      <c r="D51" s="276"/>
      <c r="E51" s="276"/>
      <c r="F51" s="276"/>
    </row>
    <row r="52" spans="3:6" s="6" customFormat="1" ht="12.75">
      <c r="C52" s="276"/>
      <c r="D52" s="276"/>
      <c r="E52" s="276"/>
      <c r="F52" s="276"/>
    </row>
    <row r="53" spans="3:6" s="6" customFormat="1" ht="12.75">
      <c r="C53" s="276"/>
      <c r="D53" s="276"/>
      <c r="E53" s="276"/>
      <c r="F53" s="276"/>
    </row>
  </sheetData>
  <mergeCells count="8">
    <mergeCell ref="I42:K42"/>
    <mergeCell ref="B6:K6"/>
    <mergeCell ref="B10:K11"/>
    <mergeCell ref="B13:K14"/>
    <mergeCell ref="B16:K17"/>
    <mergeCell ref="B39:K40"/>
    <mergeCell ref="B30:K32"/>
    <mergeCell ref="B34:K37"/>
  </mergeCells>
  <hyperlinks>
    <hyperlink ref="K4" location="Índice!B6" display="Volver al índice"/>
  </hyperlinks>
  <printOptions horizontalCentered="1" verticalCentered="1"/>
  <pageMargins left="0.75" right="0.75" top="1" bottom="1" header="0.5" footer="0.5"/>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dimension ref="A2:K18"/>
  <sheetViews>
    <sheetView showGridLines="0" view="pageBreakPreview" zoomScaleSheetLayoutView="100" workbookViewId="0" topLeftCell="A1">
      <selection activeCell="A1" sqref="A1"/>
    </sheetView>
  </sheetViews>
  <sheetFormatPr defaultColWidth="9.140625" defaultRowHeight="12.75"/>
  <cols>
    <col min="1" max="1" width="8.8515625" style="41" customWidth="1"/>
    <col min="2" max="2" width="5.28125" style="41" customWidth="1"/>
    <col min="3" max="16384" width="8.8515625" style="41" customWidth="1"/>
  </cols>
  <sheetData>
    <row r="2" spans="3:10" ht="12.75">
      <c r="C2" s="315" t="s">
        <v>14</v>
      </c>
      <c r="D2" s="315"/>
      <c r="E2" s="315"/>
      <c r="F2" s="315"/>
      <c r="G2" s="315"/>
      <c r="H2" s="315"/>
      <c r="I2" s="315"/>
      <c r="J2" s="315"/>
    </row>
    <row r="3" spans="6:10" ht="12.75">
      <c r="F3" s="25"/>
      <c r="G3" s="25"/>
      <c r="H3" s="25"/>
      <c r="I3" s="25"/>
      <c r="J3" s="25"/>
    </row>
    <row r="4" spans="2:10" ht="12.75">
      <c r="B4" s="278" t="s">
        <v>208</v>
      </c>
      <c r="F4" s="25"/>
      <c r="G4" s="25"/>
      <c r="H4" s="25"/>
      <c r="I4" s="25"/>
      <c r="J4" s="27" t="s">
        <v>2</v>
      </c>
    </row>
    <row r="6" spans="2:10" s="42" customFormat="1" ht="18.75">
      <c r="B6" s="333" t="s">
        <v>103</v>
      </c>
      <c r="C6" s="333"/>
      <c r="D6" s="333"/>
      <c r="E6" s="333"/>
      <c r="F6" s="333"/>
      <c r="G6" s="333"/>
      <c r="H6" s="333"/>
      <c r="I6" s="333"/>
      <c r="J6" s="333"/>
    </row>
    <row r="7" s="42" customFormat="1" ht="12.75"/>
    <row r="8" spans="2:10" s="42" customFormat="1" ht="12.75">
      <c r="B8" s="43" t="s">
        <v>49</v>
      </c>
      <c r="C8" s="342" t="s">
        <v>47</v>
      </c>
      <c r="D8" s="342"/>
      <c r="E8" s="342"/>
      <c r="F8" s="342"/>
      <c r="G8" s="342"/>
      <c r="H8" s="342"/>
      <c r="I8" s="342"/>
      <c r="J8" s="342"/>
    </row>
    <row r="9" s="42" customFormat="1" ht="12.75"/>
    <row r="10" s="42" customFormat="1" ht="12.75">
      <c r="C10"/>
    </row>
    <row r="11" s="42" customFormat="1" ht="12.75">
      <c r="C11"/>
    </row>
    <row r="12" spans="3:10" s="42" customFormat="1" ht="12.75" customHeight="1">
      <c r="C12"/>
      <c r="D12" s="81"/>
      <c r="E12" s="81"/>
      <c r="F12" s="81"/>
      <c r="G12" s="81"/>
      <c r="H12" s="81"/>
      <c r="I12" s="81"/>
      <c r="J12" s="44"/>
    </row>
    <row r="13" spans="3:10" s="42" customFormat="1" ht="12.75">
      <c r="C13" s="342" t="s">
        <v>48</v>
      </c>
      <c r="D13" s="342"/>
      <c r="E13" s="342"/>
      <c r="F13" s="342"/>
      <c r="G13" s="342"/>
      <c r="H13" s="342"/>
      <c r="I13" s="342"/>
      <c r="J13" s="342"/>
    </row>
    <row r="14" spans="3:10" s="42" customFormat="1" ht="15" customHeight="1">
      <c r="C14"/>
      <c r="D14" s="81"/>
      <c r="E14" s="81"/>
      <c r="F14" s="81"/>
      <c r="G14" s="81"/>
      <c r="H14" s="81"/>
      <c r="I14" s="81"/>
      <c r="J14" s="44"/>
    </row>
    <row r="15" spans="3:10" s="42" customFormat="1" ht="15" customHeight="1">
      <c r="C15"/>
      <c r="D15" s="81"/>
      <c r="E15" s="81"/>
      <c r="F15" s="81"/>
      <c r="G15" s="81"/>
      <c r="H15" s="81"/>
      <c r="I15" s="81"/>
      <c r="J15" s="44"/>
    </row>
    <row r="16" s="42" customFormat="1" ht="12.75"/>
    <row r="17" spans="1:11" s="42" customFormat="1" ht="15.75">
      <c r="A17" s="48"/>
      <c r="B17" s="331" t="s">
        <v>16</v>
      </c>
      <c r="C17" s="331"/>
      <c r="D17" s="35"/>
      <c r="E17" s="35"/>
      <c r="F17" s="35"/>
      <c r="G17" s="330" t="s">
        <v>13</v>
      </c>
      <c r="H17" s="330"/>
      <c r="I17" s="330"/>
      <c r="J17" s="330"/>
      <c r="K17" s="47"/>
    </row>
    <row r="18" spans="2:10" s="42" customFormat="1" ht="18.75">
      <c r="B18" s="46"/>
      <c r="C18" s="46"/>
      <c r="D18" s="46"/>
      <c r="E18" s="46"/>
      <c r="F18" s="46"/>
      <c r="G18" s="46"/>
      <c r="H18" s="46"/>
      <c r="I18" s="46"/>
      <c r="J18" s="46"/>
    </row>
    <row r="19" s="42" customFormat="1" ht="12.75"/>
    <row r="20" s="42" customFormat="1" ht="12.75"/>
    <row r="21" s="42" customFormat="1" ht="12.75"/>
    <row r="22" s="42" customFormat="1" ht="12.75"/>
    <row r="23" s="42" customFormat="1" ht="12.75"/>
    <row r="24" s="42" customFormat="1" ht="12.75"/>
    <row r="25" s="42" customFormat="1" ht="12.75"/>
    <row r="26" s="42" customFormat="1" ht="12.75"/>
  </sheetData>
  <mergeCells count="6">
    <mergeCell ref="C2:J2"/>
    <mergeCell ref="G17:J17"/>
    <mergeCell ref="B17:C17"/>
    <mergeCell ref="B6:J6"/>
    <mergeCell ref="C8:J8"/>
    <mergeCell ref="C13:J13"/>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landscape" scale="97" r:id="rId12"/>
  <legacyDrawing r:id="rId11"/>
  <oleObjects>
    <oleObject progId="Equation.3" shapeId="4869973" r:id="rId1"/>
    <oleObject progId="Equation.3" shapeId="4918494" r:id="rId2"/>
    <oleObject progId="Equation.3" shapeId="4921292" r:id="rId3"/>
    <oleObject progId="Equation.3" shapeId="4922380" r:id="rId4"/>
    <oleObject progId="Equation.3" shapeId="4923147" r:id="rId5"/>
    <oleObject progId="Equation.3" shapeId="21757623" r:id="rId6"/>
    <oleObject progId="Equation.3" shapeId="21758015" r:id="rId7"/>
    <oleObject progId="Equation.3" shapeId="21758369" r:id="rId8"/>
    <oleObject progId="Equation.3" shapeId="21759267" r:id="rId9"/>
    <oleObject progId="Equation.3" shapeId="21759567" r:id="rId10"/>
  </oleObjects>
</worksheet>
</file>

<file path=xl/worksheets/sheet4.xml><?xml version="1.0" encoding="utf-8"?>
<worksheet xmlns="http://schemas.openxmlformats.org/spreadsheetml/2006/main" xmlns:r="http://schemas.openxmlformats.org/officeDocument/2006/relationships">
  <dimension ref="A2:K24"/>
  <sheetViews>
    <sheetView showGridLines="0" view="pageBreakPreview" zoomScaleSheetLayoutView="100" workbookViewId="0" topLeftCell="A1">
      <selection activeCell="A1" sqref="A1"/>
    </sheetView>
  </sheetViews>
  <sheetFormatPr defaultColWidth="9.140625" defaultRowHeight="12.75"/>
  <cols>
    <col min="1" max="1" width="8.8515625" style="41" customWidth="1"/>
    <col min="2" max="2" width="5.28125" style="41" customWidth="1"/>
    <col min="3" max="16384" width="8.8515625" style="41" customWidth="1"/>
  </cols>
  <sheetData>
    <row r="2" spans="3:10" ht="12.75">
      <c r="C2" s="343" t="s">
        <v>14</v>
      </c>
      <c r="D2" s="316"/>
      <c r="E2" s="316"/>
      <c r="F2" s="316"/>
      <c r="G2" s="316"/>
      <c r="H2" s="316"/>
      <c r="I2" s="316"/>
      <c r="J2" s="316"/>
    </row>
    <row r="3" spans="6:10" ht="12.75">
      <c r="F3" s="25"/>
      <c r="G3" s="25"/>
      <c r="H3" s="25"/>
      <c r="I3" s="25"/>
      <c r="J3" s="25"/>
    </row>
    <row r="4" spans="2:10" ht="12.75">
      <c r="B4" s="278" t="s">
        <v>208</v>
      </c>
      <c r="F4" s="25"/>
      <c r="G4" s="25"/>
      <c r="H4" s="25"/>
      <c r="I4" s="25"/>
      <c r="J4" s="27" t="s">
        <v>2</v>
      </c>
    </row>
    <row r="6" spans="2:10" s="42" customFormat="1" ht="18.75">
      <c r="B6" s="333" t="s">
        <v>103</v>
      </c>
      <c r="C6" s="333"/>
      <c r="D6" s="333"/>
      <c r="E6" s="333"/>
      <c r="F6" s="333"/>
      <c r="G6" s="333"/>
      <c r="H6" s="333"/>
      <c r="I6" s="333"/>
      <c r="J6" s="333"/>
    </row>
    <row r="7" s="42" customFormat="1" ht="12.75"/>
    <row r="8" spans="2:10" s="42" customFormat="1" ht="12.75">
      <c r="B8" s="43" t="s">
        <v>53</v>
      </c>
      <c r="C8" s="344" t="s">
        <v>50</v>
      </c>
      <c r="D8" s="344"/>
      <c r="E8" s="344"/>
      <c r="F8" s="344"/>
      <c r="G8" s="344"/>
      <c r="H8" s="344"/>
      <c r="I8" s="344"/>
      <c r="J8" s="344"/>
    </row>
    <row r="9" spans="2:10" s="42" customFormat="1" ht="12.75">
      <c r="B9" s="43"/>
      <c r="C9" s="344"/>
      <c r="D9" s="344"/>
      <c r="E9" s="344"/>
      <c r="F9" s="344"/>
      <c r="G9" s="344"/>
      <c r="H9" s="344"/>
      <c r="I9" s="344"/>
      <c r="J9" s="344"/>
    </row>
    <row r="10" spans="2:10" s="42" customFormat="1" ht="12.75" customHeight="1">
      <c r="B10" s="74"/>
      <c r="C10" s="74"/>
      <c r="D10" s="82"/>
      <c r="E10" s="82"/>
      <c r="F10" s="82"/>
      <c r="G10" s="82"/>
      <c r="H10" s="82"/>
      <c r="I10" s="82"/>
      <c r="J10" s="82"/>
    </row>
    <row r="11" spans="2:10" s="42" customFormat="1" ht="15" customHeight="1">
      <c r="B11" s="74"/>
      <c r="C11" s="59"/>
      <c r="D11" s="82"/>
      <c r="E11" s="82"/>
      <c r="F11" s="59" t="s">
        <v>181</v>
      </c>
      <c r="G11" s="59"/>
      <c r="H11" s="82"/>
      <c r="I11" s="82"/>
      <c r="J11" s="82"/>
    </row>
    <row r="12" spans="2:10" s="42" customFormat="1" ht="15" customHeight="1">
      <c r="B12" s="74"/>
      <c r="C12" s="56"/>
      <c r="D12" s="56"/>
      <c r="E12" s="56"/>
      <c r="F12" s="56"/>
      <c r="G12" s="56"/>
      <c r="H12" s="56"/>
      <c r="I12" s="56"/>
      <c r="J12" s="56"/>
    </row>
    <row r="13" spans="2:10" s="42" customFormat="1" ht="15" customHeight="1">
      <c r="B13" s="74"/>
      <c r="C13" s="74"/>
      <c r="D13" s="54"/>
      <c r="E13" s="54"/>
      <c r="F13" s="54"/>
      <c r="G13" s="54"/>
      <c r="H13" s="54"/>
      <c r="I13" s="54"/>
      <c r="J13" s="44"/>
    </row>
    <row r="14" spans="2:10" s="42" customFormat="1" ht="15" customHeight="1">
      <c r="B14" s="74"/>
      <c r="C14" s="70" t="s">
        <v>51</v>
      </c>
      <c r="D14" s="64"/>
      <c r="E14" s="64"/>
      <c r="F14" s="64"/>
      <c r="G14" s="64"/>
      <c r="H14" s="64"/>
      <c r="I14" s="64"/>
      <c r="J14" s="44"/>
    </row>
    <row r="15" spans="2:10" s="42" customFormat="1" ht="15" customHeight="1">
      <c r="B15" s="74"/>
      <c r="C15" s="68"/>
      <c r="D15" s="54"/>
      <c r="E15" s="54"/>
      <c r="F15" s="54"/>
      <c r="G15" s="54"/>
      <c r="H15" s="54"/>
      <c r="I15" s="54"/>
      <c r="J15" s="44"/>
    </row>
    <row r="16" spans="2:10" s="42" customFormat="1" ht="15" customHeight="1">
      <c r="B16" s="74"/>
      <c r="C16" s="70"/>
      <c r="D16" s="54"/>
      <c r="E16" s="54"/>
      <c r="F16" s="59" t="s">
        <v>181</v>
      </c>
      <c r="G16" s="54"/>
      <c r="H16" s="54"/>
      <c r="I16" s="54"/>
      <c r="J16" s="44"/>
    </row>
    <row r="17" spans="2:10" s="42" customFormat="1" ht="15" customHeight="1">
      <c r="B17" s="74"/>
      <c r="C17" s="68"/>
      <c r="D17" s="54"/>
      <c r="E17" s="54"/>
      <c r="F17" s="54"/>
      <c r="G17" s="54"/>
      <c r="H17" s="54"/>
      <c r="I17" s="54"/>
      <c r="J17" s="44"/>
    </row>
    <row r="18" spans="2:10" s="42" customFormat="1" ht="15" customHeight="1">
      <c r="B18" s="74"/>
      <c r="C18" s="70" t="s">
        <v>52</v>
      </c>
      <c r="D18" s="54"/>
      <c r="E18" s="54"/>
      <c r="F18" s="74"/>
      <c r="G18" s="59"/>
      <c r="H18" s="54"/>
      <c r="I18" s="54"/>
      <c r="J18" s="44"/>
    </row>
    <row r="19" spans="2:10" s="42" customFormat="1" ht="15" customHeight="1">
      <c r="B19" s="74"/>
      <c r="C19" s="68"/>
      <c r="D19" s="54"/>
      <c r="E19" s="54"/>
      <c r="F19" s="54"/>
      <c r="G19" s="54"/>
      <c r="H19" s="54"/>
      <c r="I19" s="54"/>
      <c r="J19" s="44"/>
    </row>
    <row r="20" spans="2:10" s="42" customFormat="1" ht="15" customHeight="1">
      <c r="B20" s="74"/>
      <c r="C20" s="68"/>
      <c r="D20" s="54"/>
      <c r="E20" s="54"/>
      <c r="F20" s="54"/>
      <c r="G20" s="54"/>
      <c r="H20" s="54"/>
      <c r="I20" s="54"/>
      <c r="J20" s="44"/>
    </row>
    <row r="21" spans="2:10" s="42" customFormat="1" ht="15" customHeight="1">
      <c r="B21" s="74"/>
      <c r="C21" s="74"/>
      <c r="D21" s="54"/>
      <c r="E21" s="54"/>
      <c r="F21" s="54"/>
      <c r="G21" s="54"/>
      <c r="H21" s="54"/>
      <c r="I21" s="54"/>
      <c r="J21" s="44"/>
    </row>
    <row r="22" spans="2:10" s="42" customFormat="1" ht="15" customHeight="1">
      <c r="B22" s="74"/>
      <c r="C22" s="68"/>
      <c r="D22" s="54"/>
      <c r="E22" s="54"/>
      <c r="F22" s="54"/>
      <c r="G22" s="54"/>
      <c r="H22" s="54"/>
      <c r="I22" s="54"/>
      <c r="J22" s="44"/>
    </row>
    <row r="23" spans="1:11" s="42" customFormat="1" ht="15.75">
      <c r="A23" s="48"/>
      <c r="B23" s="331" t="s">
        <v>16</v>
      </c>
      <c r="C23" s="331"/>
      <c r="D23" s="35"/>
      <c r="E23" s="35"/>
      <c r="F23" s="35"/>
      <c r="G23" s="330" t="s">
        <v>13</v>
      </c>
      <c r="H23" s="330"/>
      <c r="I23" s="330"/>
      <c r="J23" s="330"/>
      <c r="K23" s="47"/>
    </row>
    <row r="24" spans="2:10" s="42" customFormat="1" ht="18.75">
      <c r="B24" s="46"/>
      <c r="C24" s="46"/>
      <c r="D24" s="46"/>
      <c r="E24" s="46"/>
      <c r="F24" s="46"/>
      <c r="G24" s="46"/>
      <c r="H24" s="46"/>
      <c r="I24" s="46"/>
      <c r="J24" s="46"/>
    </row>
    <row r="25" s="42" customFormat="1" ht="12.75"/>
    <row r="26" s="42" customFormat="1" ht="12.75"/>
    <row r="27" s="42" customFormat="1" ht="12.75"/>
    <row r="28" s="42" customFormat="1" ht="12.75"/>
    <row r="29" s="42" customFormat="1" ht="12.75"/>
    <row r="30" s="42" customFormat="1" ht="12.75"/>
    <row r="31" s="42" customFormat="1" ht="12.75"/>
    <row r="32" s="42" customFormat="1" ht="12.75"/>
  </sheetData>
  <mergeCells count="5">
    <mergeCell ref="C2:J2"/>
    <mergeCell ref="G23:J23"/>
    <mergeCell ref="B23:C23"/>
    <mergeCell ref="B6:J6"/>
    <mergeCell ref="C8:J9"/>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landscape" scale="96" r:id="rId13"/>
  <legacyDrawing r:id="rId12"/>
  <oleObjects>
    <oleObject progId="Equation.3" shapeId="711103" r:id="rId1"/>
    <oleObject progId="Equation.3" shapeId="711104" r:id="rId2"/>
    <oleObject progId="Equation.3" shapeId="711105" r:id="rId3"/>
    <oleObject progId="Equation.3" shapeId="711106" r:id="rId4"/>
    <oleObject progId="Equation.3" shapeId="711107" r:id="rId5"/>
    <oleObject progId="Equation.3" shapeId="21763270" r:id="rId6"/>
    <oleObject progId="Equation.3" shapeId="21764034" r:id="rId7"/>
    <oleObject progId="Equation.3" shapeId="21785583" r:id="rId8"/>
    <oleObject progId="Equation.3" shapeId="21786381" r:id="rId9"/>
    <oleObject progId="Equation.3" shapeId="21788539" r:id="rId10"/>
    <oleObject progId="Equation.3" shapeId="21789164" r:id="rId11"/>
  </oleObjects>
</worksheet>
</file>

<file path=xl/worksheets/sheet5.xml><?xml version="1.0" encoding="utf-8"?>
<worksheet xmlns="http://schemas.openxmlformats.org/spreadsheetml/2006/main" xmlns:r="http://schemas.openxmlformats.org/officeDocument/2006/relationships">
  <dimension ref="A1:I43"/>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4.421875" style="9" customWidth="1"/>
    <col min="3" max="3" width="11.57421875" style="9" customWidth="1"/>
    <col min="4" max="4" width="10.28125" style="9" customWidth="1"/>
    <col min="5" max="5" width="10.00390625" style="9" customWidth="1"/>
    <col min="6" max="6" width="11.421875" style="9" customWidth="1"/>
    <col min="7" max="7" width="12.28125" style="9" customWidth="1"/>
    <col min="8" max="8" width="8.8515625" style="9" customWidth="1"/>
    <col min="9" max="9" width="10.7109375" style="9" customWidth="1"/>
    <col min="10" max="16384" width="8.8515625" style="9" customWidth="1"/>
  </cols>
  <sheetData>
    <row r="1" ht="12.75">
      <c r="A1" s="41"/>
    </row>
    <row r="2" spans="3:9" ht="12.75">
      <c r="C2" s="345" t="s">
        <v>14</v>
      </c>
      <c r="D2" s="316"/>
      <c r="E2" s="316"/>
      <c r="F2" s="316"/>
      <c r="G2" s="316"/>
      <c r="H2" s="316"/>
      <c r="I2" s="316"/>
    </row>
    <row r="4" spans="2:9" s="10" customFormat="1" ht="12.75">
      <c r="B4" s="278" t="s">
        <v>208</v>
      </c>
      <c r="H4" s="329" t="s">
        <v>2</v>
      </c>
      <c r="I4" s="329"/>
    </row>
    <row r="5" s="10" customFormat="1" ht="12.75"/>
    <row r="6" spans="2:9" s="10" customFormat="1" ht="18.75">
      <c r="B6" s="333" t="s">
        <v>103</v>
      </c>
      <c r="C6" s="333"/>
      <c r="D6" s="333"/>
      <c r="E6" s="333"/>
      <c r="F6" s="333"/>
      <c r="G6" s="333"/>
      <c r="H6" s="333"/>
      <c r="I6" s="333"/>
    </row>
    <row r="7" s="10" customFormat="1" ht="12.75"/>
    <row r="8" spans="1:9" s="10" customFormat="1" ht="12.75" customHeight="1">
      <c r="A8" s="12"/>
      <c r="B8" s="11" t="s">
        <v>26</v>
      </c>
      <c r="C8" s="50" t="s">
        <v>54</v>
      </c>
      <c r="D8" s="50" t="s">
        <v>55</v>
      </c>
      <c r="E8" s="83"/>
      <c r="F8" s="83"/>
      <c r="G8" s="50" t="s">
        <v>56</v>
      </c>
      <c r="H8" s="50" t="s">
        <v>60</v>
      </c>
      <c r="I8" s="84"/>
    </row>
    <row r="9" spans="1:9" s="10" customFormat="1" ht="15.75" customHeight="1">
      <c r="A9" s="12"/>
      <c r="B9" s="12"/>
      <c r="C9" s="83" t="s">
        <v>61</v>
      </c>
      <c r="D9" s="83"/>
      <c r="E9" s="83"/>
      <c r="F9" s="83"/>
      <c r="G9" s="83"/>
      <c r="H9" s="50"/>
      <c r="I9" s="83"/>
    </row>
    <row r="10" spans="1:9" s="10" customFormat="1" ht="15" customHeight="1">
      <c r="A10" s="12"/>
      <c r="B10" s="12"/>
      <c r="C10" s="50"/>
      <c r="D10" s="83"/>
      <c r="E10" s="83"/>
      <c r="F10" s="83"/>
      <c r="G10" s="50"/>
      <c r="H10" s="83"/>
      <c r="I10" s="83"/>
    </row>
    <row r="11" spans="1:9" s="10" customFormat="1" ht="15" customHeight="1">
      <c r="A11" s="12"/>
      <c r="B11" s="12"/>
      <c r="C11" s="83"/>
      <c r="D11" s="83"/>
      <c r="E11" s="83"/>
      <c r="F11" s="83"/>
      <c r="G11" s="83"/>
      <c r="H11" s="83"/>
      <c r="I11" s="83"/>
    </row>
    <row r="12" spans="1:9" s="10" customFormat="1" ht="15" customHeight="1">
      <c r="A12" s="12"/>
      <c r="B12" s="12"/>
      <c r="D12" s="83"/>
      <c r="E12" s="83"/>
      <c r="F12" s="83"/>
      <c r="G12" s="83"/>
      <c r="H12" s="83"/>
      <c r="I12" s="83"/>
    </row>
    <row r="13" spans="1:9" s="10" customFormat="1" ht="15" customHeight="1">
      <c r="A13" s="12"/>
      <c r="B13" s="12"/>
      <c r="C13" s="83"/>
      <c r="D13" s="83"/>
      <c r="E13" s="83"/>
      <c r="F13" s="83"/>
      <c r="G13" s="83"/>
      <c r="H13" s="83"/>
      <c r="I13" s="83"/>
    </row>
    <row r="14" spans="1:9" s="10" customFormat="1" ht="13.5" customHeight="1">
      <c r="A14" s="12"/>
      <c r="B14" s="12"/>
      <c r="C14" s="50"/>
      <c r="D14" s="83"/>
      <c r="E14" s="83"/>
      <c r="F14" s="83"/>
      <c r="G14" s="83"/>
      <c r="H14" s="83"/>
      <c r="I14" s="83"/>
    </row>
    <row r="15" spans="1:9" s="10" customFormat="1" ht="13.5" customHeight="1">
      <c r="A15" s="12"/>
      <c r="B15" s="12"/>
      <c r="C15" s="83"/>
      <c r="D15" s="83"/>
      <c r="E15" s="83"/>
      <c r="F15" s="83"/>
      <c r="G15" s="83"/>
      <c r="H15" s="83"/>
      <c r="I15" s="83"/>
    </row>
    <row r="16" spans="1:9" s="10" customFormat="1" ht="13.5" customHeight="1">
      <c r="A16" s="12"/>
      <c r="B16" s="12"/>
      <c r="C16" s="83"/>
      <c r="D16" s="83"/>
      <c r="E16" s="83"/>
      <c r="F16" s="83"/>
      <c r="G16" s="83"/>
      <c r="H16" s="83"/>
      <c r="I16" s="83"/>
    </row>
    <row r="17" spans="1:9" s="10" customFormat="1" ht="13.5" customHeight="1">
      <c r="A17" s="12"/>
      <c r="B17" s="12"/>
      <c r="C17" s="50"/>
      <c r="D17" s="83"/>
      <c r="E17" s="83"/>
      <c r="F17" s="83"/>
      <c r="G17" s="83"/>
      <c r="H17" s="83"/>
      <c r="I17" s="83"/>
    </row>
    <row r="18" spans="1:9" s="10" customFormat="1" ht="13.5" customHeight="1">
      <c r="A18" s="12"/>
      <c r="B18" s="12"/>
      <c r="C18" s="83"/>
      <c r="D18" s="83"/>
      <c r="E18" s="83"/>
      <c r="F18" s="83"/>
      <c r="G18" s="83"/>
      <c r="H18" s="83"/>
      <c r="I18" s="83"/>
    </row>
    <row r="19" spans="1:9" s="10" customFormat="1" ht="13.5" customHeight="1">
      <c r="A19" s="12"/>
      <c r="B19" s="12"/>
      <c r="C19" s="83"/>
      <c r="D19" s="83"/>
      <c r="E19" s="83"/>
      <c r="F19" s="83"/>
      <c r="G19" s="83"/>
      <c r="H19" s="83"/>
      <c r="I19" s="83"/>
    </row>
    <row r="20" spans="1:9" s="10" customFormat="1" ht="13.5" customHeight="1">
      <c r="A20" s="12"/>
      <c r="B20" s="12"/>
      <c r="C20" s="50"/>
      <c r="D20" s="83"/>
      <c r="E20" s="83"/>
      <c r="F20" s="83"/>
      <c r="G20" s="83"/>
      <c r="H20" s="83"/>
      <c r="I20" s="83"/>
    </row>
    <row r="21" spans="1:9" s="10" customFormat="1" ht="13.5" customHeight="1">
      <c r="A21" s="12"/>
      <c r="B21" s="12"/>
      <c r="C21" s="340" t="s">
        <v>57</v>
      </c>
      <c r="D21" s="340"/>
      <c r="E21" s="340"/>
      <c r="F21" s="340"/>
      <c r="G21" s="340"/>
      <c r="H21" s="340"/>
      <c r="I21" s="340"/>
    </row>
    <row r="22" spans="1:9" s="10" customFormat="1" ht="12.75">
      <c r="A22" s="12"/>
      <c r="B22" s="12"/>
      <c r="C22" s="312"/>
      <c r="D22" s="312"/>
      <c r="E22" s="312"/>
      <c r="F22" s="312"/>
      <c r="G22" s="312"/>
      <c r="H22" s="312"/>
      <c r="I22" s="312"/>
    </row>
    <row r="23" spans="1:9" s="10" customFormat="1" ht="12.75">
      <c r="A23" s="12"/>
      <c r="B23" s="12"/>
      <c r="C23" s="57"/>
      <c r="D23" s="57"/>
      <c r="E23" s="57"/>
      <c r="F23" s="57"/>
      <c r="G23" s="57"/>
      <c r="H23" s="57"/>
      <c r="I23" s="96"/>
    </row>
    <row r="24" spans="1:4" s="10" customFormat="1" ht="12.75">
      <c r="A24" s="12"/>
      <c r="B24" s="12"/>
      <c r="D24" s="97" t="s">
        <v>58</v>
      </c>
    </row>
    <row r="25" spans="1:9" s="10" customFormat="1" ht="12.75">
      <c r="A25" s="12"/>
      <c r="B25" s="12"/>
      <c r="C25" s="57"/>
      <c r="D25" s="57"/>
      <c r="E25" s="57"/>
      <c r="F25" s="57"/>
      <c r="G25" s="57"/>
      <c r="H25" s="57"/>
      <c r="I25" s="96"/>
    </row>
    <row r="26" spans="1:9" s="10" customFormat="1" ht="13.5">
      <c r="A26" s="12"/>
      <c r="B26" s="12"/>
      <c r="C26" s="50"/>
      <c r="D26" s="57"/>
      <c r="E26" s="50" t="s">
        <v>182</v>
      </c>
      <c r="F26" s="57"/>
      <c r="G26" s="57"/>
      <c r="H26" s="57"/>
      <c r="I26" s="96"/>
    </row>
    <row r="27" spans="1:9" s="10" customFormat="1" ht="12.75">
      <c r="A27" s="12"/>
      <c r="B27" s="12"/>
      <c r="C27" s="346" t="s">
        <v>183</v>
      </c>
      <c r="D27" s="346"/>
      <c r="E27" s="346"/>
      <c r="F27" s="346"/>
      <c r="G27" s="346"/>
      <c r="H27" s="57"/>
      <c r="I27" s="96"/>
    </row>
    <row r="28" spans="1:9" s="10" customFormat="1" ht="12.75">
      <c r="A28" s="12"/>
      <c r="B28" s="12"/>
      <c r="C28" s="50"/>
      <c r="D28" s="57"/>
      <c r="F28" s="57"/>
      <c r="G28" s="57"/>
      <c r="H28" s="57"/>
      <c r="I28" s="96"/>
    </row>
    <row r="29" spans="1:9" s="10" customFormat="1" ht="12.75">
      <c r="A29" s="12"/>
      <c r="B29" s="12"/>
      <c r="C29" s="57"/>
      <c r="D29" s="57"/>
      <c r="E29" s="57"/>
      <c r="F29" s="57"/>
      <c r="G29" s="57"/>
      <c r="H29" s="57"/>
      <c r="I29" s="96"/>
    </row>
    <row r="30" spans="1:9" s="10" customFormat="1" ht="12.75">
      <c r="A30" s="12"/>
      <c r="B30" s="12"/>
      <c r="C30" s="50"/>
      <c r="D30" s="57"/>
      <c r="E30" s="57"/>
      <c r="F30" s="57"/>
      <c r="G30" s="57"/>
      <c r="H30" s="57"/>
      <c r="I30" s="96"/>
    </row>
    <row r="31" spans="1:9" s="10" customFormat="1" ht="12.75">
      <c r="A31" s="12"/>
      <c r="B31" s="12"/>
      <c r="C31" s="57"/>
      <c r="D31" s="57"/>
      <c r="E31" s="57"/>
      <c r="F31" s="57"/>
      <c r="G31" s="57"/>
      <c r="H31" s="57"/>
      <c r="I31" s="96"/>
    </row>
    <row r="32" spans="1:9" s="10" customFormat="1" ht="12.75">
      <c r="A32" s="12"/>
      <c r="B32" s="12"/>
      <c r="C32" s="347" t="s">
        <v>59</v>
      </c>
      <c r="D32" s="347"/>
      <c r="E32" s="347"/>
      <c r="F32" s="347"/>
      <c r="G32" s="347"/>
      <c r="H32" s="347"/>
      <c r="I32" s="347"/>
    </row>
    <row r="33" spans="1:2" s="10" customFormat="1" ht="12.75">
      <c r="A33" s="12"/>
      <c r="B33" s="12"/>
    </row>
    <row r="34" spans="1:9" s="10" customFormat="1" ht="12.75">
      <c r="A34" s="12"/>
      <c r="B34" s="12"/>
      <c r="C34" s="57"/>
      <c r="D34" s="57"/>
      <c r="E34" s="57"/>
      <c r="F34" s="57"/>
      <c r="G34" s="57"/>
      <c r="H34" s="57"/>
      <c r="I34" s="96"/>
    </row>
    <row r="35" spans="1:9" s="10" customFormat="1" ht="12.75">
      <c r="A35" s="12"/>
      <c r="B35" s="12"/>
      <c r="C35" s="50"/>
      <c r="D35" s="57"/>
      <c r="E35" s="57"/>
      <c r="F35" s="57"/>
      <c r="G35" s="57"/>
      <c r="H35" s="57"/>
      <c r="I35" s="96"/>
    </row>
    <row r="36" spans="1:9" s="10" customFormat="1" ht="12.75">
      <c r="A36" s="12"/>
      <c r="B36" s="12"/>
      <c r="C36" s="57"/>
      <c r="D36" s="57"/>
      <c r="E36" s="57"/>
      <c r="F36" s="57"/>
      <c r="G36" s="57"/>
      <c r="H36" s="57"/>
      <c r="I36" s="96"/>
    </row>
    <row r="37" spans="1:9" s="10" customFormat="1" ht="12.75">
      <c r="A37" s="12"/>
      <c r="B37" s="12"/>
      <c r="C37" s="57"/>
      <c r="D37" s="57"/>
      <c r="E37" s="57"/>
      <c r="F37" s="57"/>
      <c r="G37" s="57"/>
      <c r="H37" s="57"/>
      <c r="I37" s="96"/>
    </row>
    <row r="38" spans="1:9" s="10" customFormat="1" ht="12.75">
      <c r="A38" s="12"/>
      <c r="B38" s="12"/>
      <c r="C38" s="57"/>
      <c r="D38" s="57"/>
      <c r="E38" s="57"/>
      <c r="F38" s="57"/>
      <c r="G38" s="57"/>
      <c r="H38" s="57"/>
      <c r="I38" s="96"/>
    </row>
    <row r="39" spans="1:9" s="10" customFormat="1" ht="12.75">
      <c r="A39" s="12"/>
      <c r="B39" s="12"/>
      <c r="C39" s="57"/>
      <c r="D39" s="57"/>
      <c r="E39" s="57"/>
      <c r="F39" s="57"/>
      <c r="G39" s="57"/>
      <c r="H39" s="57"/>
      <c r="I39" s="96"/>
    </row>
    <row r="40" spans="1:9" s="10" customFormat="1" ht="12.75">
      <c r="A40" s="12"/>
      <c r="B40" s="12"/>
      <c r="C40" s="57"/>
      <c r="D40" s="57"/>
      <c r="E40" s="57"/>
      <c r="F40" s="57"/>
      <c r="G40" s="57"/>
      <c r="H40" s="57"/>
      <c r="I40" s="96"/>
    </row>
    <row r="41" spans="1:9" s="10" customFormat="1" ht="12.75">
      <c r="A41" s="12"/>
      <c r="B41" s="12"/>
      <c r="C41" s="57"/>
      <c r="D41" s="57"/>
      <c r="E41" s="57"/>
      <c r="F41" s="57"/>
      <c r="G41" s="57"/>
      <c r="H41" s="57"/>
      <c r="I41" s="96"/>
    </row>
    <row r="42" spans="1:9" s="10" customFormat="1" ht="12.75">
      <c r="A42" s="12"/>
      <c r="B42" s="12"/>
      <c r="C42" s="50"/>
      <c r="D42" s="57"/>
      <c r="E42" s="57"/>
      <c r="F42" s="57"/>
      <c r="G42" s="57"/>
      <c r="H42" s="57"/>
      <c r="I42" s="96"/>
    </row>
    <row r="43" spans="1:9" s="10" customFormat="1" ht="15.75">
      <c r="A43" s="12"/>
      <c r="B43" s="37" t="s">
        <v>16</v>
      </c>
      <c r="C43" s="36"/>
      <c r="D43" s="36"/>
      <c r="E43" s="36"/>
      <c r="F43" s="330" t="s">
        <v>13</v>
      </c>
      <c r="G43" s="330"/>
      <c r="H43" s="330"/>
      <c r="I43" s="330"/>
    </row>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sheetData>
  <mergeCells count="7">
    <mergeCell ref="C2:I2"/>
    <mergeCell ref="H4:I4"/>
    <mergeCell ref="C21:I22"/>
    <mergeCell ref="F43:I43"/>
    <mergeCell ref="B6:I6"/>
    <mergeCell ref="C27:G27"/>
    <mergeCell ref="C32:I32"/>
  </mergeCells>
  <hyperlinks>
    <hyperlink ref="H4" location="Índice!B6" display="Volver"/>
    <hyperlink ref="B4" location="Ejercicios!B6" display="Volver a ejercicios"/>
  </hyperlinks>
  <printOptions horizontalCentered="1" verticalCentered="1"/>
  <pageMargins left="0.75" right="0.75" top="1" bottom="1" header="0.5" footer="0.5"/>
  <pageSetup horizontalDpi="600" verticalDpi="600" orientation="portrait" scale="87" r:id="rId14"/>
  <legacyDrawing r:id="rId13"/>
  <oleObjects>
    <oleObject progId="Equation.3" shapeId="21805011" r:id="rId1"/>
    <oleObject progId="Equation.3" shapeId="21806873" r:id="rId2"/>
    <oleObject progId="Equation.3" shapeId="21808352" r:id="rId3"/>
    <oleObject progId="Equation.3" shapeId="21810667" r:id="rId4"/>
    <oleObject progId="Equation.3" shapeId="21811269" r:id="rId5"/>
    <oleObject progId="Equation.3" shapeId="21811729" r:id="rId6"/>
    <oleObject progId="Equation.3" shapeId="21812144" r:id="rId7"/>
    <oleObject progId="Equation.3" shapeId="21814345" r:id="rId8"/>
    <oleObject progId="Equation.3" shapeId="21816773" r:id="rId9"/>
    <oleObject progId="Equation.3" shapeId="21818381" r:id="rId10"/>
    <oleObject progId="Equation.3" shapeId="21820204" r:id="rId11"/>
    <oleObject progId="Equation.3" shapeId="21820546" r:id="rId12"/>
  </oleObjects>
</worksheet>
</file>

<file path=xl/worksheets/sheet6.xml><?xml version="1.0" encoding="utf-8"?>
<worksheet xmlns="http://schemas.openxmlformats.org/spreadsheetml/2006/main" xmlns:r="http://schemas.openxmlformats.org/officeDocument/2006/relationships">
  <sheetPr>
    <pageSetUpPr fitToPage="1"/>
  </sheetPr>
  <dimension ref="A1:N647"/>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5.421875" style="9" customWidth="1"/>
    <col min="3" max="3" width="35.00390625" style="9" customWidth="1"/>
    <col min="4" max="4" width="10.28125" style="9" customWidth="1"/>
    <col min="5" max="5" width="10.00390625" style="9" customWidth="1"/>
    <col min="6" max="6" width="11.421875" style="9" customWidth="1"/>
    <col min="7" max="7" width="12.28125" style="9" customWidth="1"/>
    <col min="8" max="11" width="11.140625" style="9" bestFit="1" customWidth="1"/>
    <col min="12" max="16384" width="8.8515625" style="9" customWidth="1"/>
  </cols>
  <sheetData>
    <row r="1" ht="12.75">
      <c r="A1" s="41"/>
    </row>
    <row r="2" spans="5:12" ht="12.75">
      <c r="E2" s="3"/>
      <c r="F2" s="3"/>
      <c r="G2" s="3"/>
      <c r="H2" s="3"/>
      <c r="I2" s="3"/>
      <c r="L2" s="3" t="s">
        <v>14</v>
      </c>
    </row>
    <row r="4" spans="2:12" s="10" customFormat="1" ht="12.75">
      <c r="B4" s="278" t="s">
        <v>208</v>
      </c>
      <c r="I4" s="27"/>
      <c r="L4" s="27" t="s">
        <v>2</v>
      </c>
    </row>
    <row r="5" s="10" customFormat="1" ht="12.75"/>
    <row r="6" spans="2:12" s="10" customFormat="1" ht="18.75">
      <c r="B6" s="333" t="s">
        <v>103</v>
      </c>
      <c r="C6" s="333"/>
      <c r="D6" s="333"/>
      <c r="E6" s="333"/>
      <c r="F6" s="333"/>
      <c r="G6" s="333"/>
      <c r="H6" s="333"/>
      <c r="I6" s="333"/>
      <c r="J6" s="333"/>
      <c r="K6" s="333"/>
      <c r="L6" s="333"/>
    </row>
    <row r="7" spans="3:14" s="10" customFormat="1" ht="12.75">
      <c r="C7" s="262"/>
      <c r="D7" s="263"/>
      <c r="E7" s="263"/>
      <c r="F7" s="263"/>
      <c r="G7" s="263"/>
      <c r="H7" s="263"/>
      <c r="I7" s="263"/>
      <c r="J7" s="263"/>
      <c r="K7" s="263"/>
      <c r="L7" s="263"/>
      <c r="M7" s="263"/>
      <c r="N7" s="263"/>
    </row>
    <row r="8" spans="1:14" s="10" customFormat="1" ht="12.75" customHeight="1">
      <c r="A8" s="12"/>
      <c r="B8" s="11" t="s">
        <v>62</v>
      </c>
      <c r="C8" s="188" t="s">
        <v>184</v>
      </c>
      <c r="D8" s="188"/>
      <c r="E8" s="188">
        <v>1995</v>
      </c>
      <c r="F8" s="188">
        <v>1996</v>
      </c>
      <c r="G8" s="188">
        <v>1997</v>
      </c>
      <c r="H8" s="188">
        <v>1998</v>
      </c>
      <c r="I8" s="188">
        <v>1999</v>
      </c>
      <c r="J8" s="188">
        <v>2000</v>
      </c>
      <c r="K8" s="188" t="s">
        <v>185</v>
      </c>
      <c r="L8" s="270" t="s">
        <v>189</v>
      </c>
      <c r="M8" s="263"/>
      <c r="N8" s="263"/>
    </row>
    <row r="9" spans="1:14" s="10" customFormat="1" ht="12.75" customHeight="1">
      <c r="A9" s="12"/>
      <c r="B9" s="11"/>
      <c r="C9" s="266" t="s">
        <v>186</v>
      </c>
      <c r="D9" s="267"/>
      <c r="E9" s="268">
        <v>84439109</v>
      </c>
      <c r="F9" s="268">
        <v>100711389</v>
      </c>
      <c r="G9" s="268">
        <v>121707501</v>
      </c>
      <c r="H9" s="268">
        <v>140483322</v>
      </c>
      <c r="I9" s="268">
        <v>151565005</v>
      </c>
      <c r="J9" s="268">
        <v>174896258.2698468</v>
      </c>
      <c r="K9" s="268">
        <v>187935734</v>
      </c>
      <c r="L9" s="269"/>
      <c r="M9" s="263"/>
      <c r="N9" s="263"/>
    </row>
    <row r="10" spans="1:14" s="10" customFormat="1" ht="12.75" customHeight="1">
      <c r="A10" s="12"/>
      <c r="B10" s="11"/>
      <c r="C10" s="266" t="s">
        <v>187</v>
      </c>
      <c r="D10" s="267"/>
      <c r="E10" s="268">
        <v>29558594</v>
      </c>
      <c r="F10" s="268">
        <v>37367054</v>
      </c>
      <c r="G10" s="268">
        <v>45299536</v>
      </c>
      <c r="H10" s="268">
        <v>52104528</v>
      </c>
      <c r="I10" s="268">
        <v>56482120</v>
      </c>
      <c r="J10" s="268">
        <v>62118097.13467212</v>
      </c>
      <c r="K10" s="268">
        <v>66289483</v>
      </c>
      <c r="L10" s="269"/>
      <c r="M10" s="263"/>
      <c r="N10" s="263"/>
    </row>
    <row r="11" spans="1:14" s="10" customFormat="1" ht="12.75" customHeight="1">
      <c r="A11" s="12"/>
      <c r="B11" s="11"/>
      <c r="C11" s="271" t="s">
        <v>188</v>
      </c>
      <c r="D11" s="272"/>
      <c r="E11" s="273">
        <f aca="true" t="shared" si="0" ref="E11:K11">E10/E9</f>
        <v>0.35005809926298487</v>
      </c>
      <c r="F11" s="273">
        <f t="shared" si="0"/>
        <v>0.3710310658112361</v>
      </c>
      <c r="G11" s="273">
        <f t="shared" si="0"/>
        <v>0.3722000339157403</v>
      </c>
      <c r="H11" s="273">
        <f t="shared" si="0"/>
        <v>0.370894760019983</v>
      </c>
      <c r="I11" s="273">
        <f t="shared" si="0"/>
        <v>0.372659374767942</v>
      </c>
      <c r="J11" s="273">
        <f t="shared" si="0"/>
        <v>0.35517110399714974</v>
      </c>
      <c r="K11" s="273">
        <f t="shared" si="0"/>
        <v>0.35272420837220875</v>
      </c>
      <c r="L11" s="274">
        <f>AVERAGE(D11:K11)</f>
        <v>0.36353409230674927</v>
      </c>
      <c r="M11" s="263"/>
      <c r="N11" s="263"/>
    </row>
    <row r="12" spans="1:14" s="10" customFormat="1" ht="12.75" customHeight="1">
      <c r="A12" s="12"/>
      <c r="B12" s="11"/>
      <c r="C12" s="264"/>
      <c r="D12" s="264"/>
      <c r="E12" s="264"/>
      <c r="F12" s="264"/>
      <c r="G12" s="264"/>
      <c r="H12" s="264"/>
      <c r="I12" s="264"/>
      <c r="J12" s="263"/>
      <c r="K12" s="263"/>
      <c r="L12" s="263"/>
      <c r="M12" s="263"/>
      <c r="N12" s="263"/>
    </row>
    <row r="13" spans="1:14" s="10" customFormat="1" ht="12.75" customHeight="1">
      <c r="A13" s="12"/>
      <c r="B13" s="11"/>
      <c r="C13" s="265"/>
      <c r="D13" s="264"/>
      <c r="E13" s="264"/>
      <c r="F13" s="264"/>
      <c r="G13" s="264"/>
      <c r="H13" s="264"/>
      <c r="I13" s="264"/>
      <c r="J13" s="263"/>
      <c r="K13" s="263"/>
      <c r="L13" s="263"/>
      <c r="M13" s="263"/>
      <c r="N13" s="263"/>
    </row>
    <row r="14" spans="1:14" s="10" customFormat="1" ht="12.75" customHeight="1">
      <c r="A14" s="12"/>
      <c r="B14" s="11"/>
      <c r="C14" s="348" t="s">
        <v>192</v>
      </c>
      <c r="D14" s="349"/>
      <c r="E14" s="349"/>
      <c r="F14" s="349"/>
      <c r="G14" s="349"/>
      <c r="H14" s="349"/>
      <c r="I14" s="349"/>
      <c r="J14" s="314"/>
      <c r="K14" s="314"/>
      <c r="L14" s="314"/>
      <c r="M14" s="263"/>
      <c r="N14" s="263"/>
    </row>
    <row r="15" spans="1:14" s="10" customFormat="1" ht="12.75" customHeight="1">
      <c r="A15" s="12"/>
      <c r="B15" s="11"/>
      <c r="C15" s="349"/>
      <c r="D15" s="349"/>
      <c r="E15" s="349"/>
      <c r="F15" s="349"/>
      <c r="G15" s="349"/>
      <c r="H15" s="349"/>
      <c r="I15" s="349"/>
      <c r="J15" s="314"/>
      <c r="K15" s="314"/>
      <c r="L15" s="314"/>
      <c r="M15" s="263"/>
      <c r="N15" s="263"/>
    </row>
    <row r="16" spans="1:14" s="10" customFormat="1" ht="12.75" customHeight="1">
      <c r="A16" s="12"/>
      <c r="B16" s="11"/>
      <c r="C16" s="349"/>
      <c r="D16" s="349"/>
      <c r="E16" s="349"/>
      <c r="F16" s="349"/>
      <c r="G16" s="349"/>
      <c r="H16" s="349"/>
      <c r="I16" s="349"/>
      <c r="J16" s="314"/>
      <c r="K16" s="314"/>
      <c r="L16" s="314"/>
      <c r="M16" s="263"/>
      <c r="N16" s="263"/>
    </row>
    <row r="17" spans="1:12" s="10" customFormat="1" ht="15.75">
      <c r="A17" s="12"/>
      <c r="B17" s="37" t="s">
        <v>16</v>
      </c>
      <c r="C17" s="36"/>
      <c r="D17" s="36"/>
      <c r="E17" s="36"/>
      <c r="F17" s="181"/>
      <c r="G17" s="35"/>
      <c r="H17" s="35"/>
      <c r="I17" s="35"/>
      <c r="J17" s="181"/>
      <c r="K17" s="181"/>
      <c r="L17" s="35" t="s">
        <v>13</v>
      </c>
    </row>
    <row r="18" s="10" customFormat="1" ht="12.75"/>
    <row r="19" s="10" customFormat="1" ht="12.75"/>
    <row r="20" s="10" customFormat="1" ht="12.75"/>
    <row r="21" spans="1:13" s="10" customFormat="1" ht="12.75">
      <c r="A21" s="254"/>
      <c r="B21" s="254"/>
      <c r="C21" s="254"/>
      <c r="D21" s="254"/>
      <c r="E21" s="254"/>
      <c r="F21" s="254"/>
      <c r="G21" s="254"/>
      <c r="H21" s="254"/>
      <c r="I21" s="254"/>
      <c r="J21" s="254"/>
      <c r="K21" s="254"/>
      <c r="L21" s="254"/>
      <c r="M21" s="254"/>
    </row>
    <row r="22" spans="1:13" s="10" customFormat="1" ht="12.75">
      <c r="A22" s="254"/>
      <c r="B22" s="254"/>
      <c r="C22" s="254"/>
      <c r="D22" s="254"/>
      <c r="E22" s="254"/>
      <c r="F22" s="254"/>
      <c r="G22" s="254"/>
      <c r="H22" s="254"/>
      <c r="I22" s="254"/>
      <c r="J22" s="254"/>
      <c r="K22" s="254"/>
      <c r="L22" s="254"/>
      <c r="M22" s="254"/>
    </row>
    <row r="23" spans="1:13" s="10" customFormat="1" ht="12.75">
      <c r="A23" s="254"/>
      <c r="B23" s="254"/>
      <c r="C23" s="254"/>
      <c r="D23" s="254"/>
      <c r="E23" s="254"/>
      <c r="F23" s="254"/>
      <c r="G23" s="254"/>
      <c r="H23" s="254"/>
      <c r="I23" s="254"/>
      <c r="J23" s="254"/>
      <c r="K23" s="254"/>
      <c r="L23" s="254"/>
      <c r="M23" s="254"/>
    </row>
    <row r="24" spans="1:13" s="10" customFormat="1" ht="12.75">
      <c r="A24" s="255"/>
      <c r="B24" s="256"/>
      <c r="C24" s="256"/>
      <c r="D24" s="256"/>
      <c r="E24" s="256"/>
      <c r="F24" s="256"/>
      <c r="G24" s="256"/>
      <c r="H24" s="256"/>
      <c r="I24" s="256"/>
      <c r="J24" s="254"/>
      <c r="K24" s="254"/>
      <c r="L24" s="254"/>
      <c r="M24" s="254"/>
    </row>
    <row r="25" spans="1:13" s="10" customFormat="1" ht="12.75">
      <c r="A25" s="255"/>
      <c r="B25" s="256"/>
      <c r="C25" s="256"/>
      <c r="D25" s="256"/>
      <c r="E25" s="256"/>
      <c r="F25" s="256"/>
      <c r="G25" s="256"/>
      <c r="H25" s="256"/>
      <c r="I25" s="256"/>
      <c r="J25" s="254"/>
      <c r="K25" s="254"/>
      <c r="L25" s="254"/>
      <c r="M25" s="254"/>
    </row>
    <row r="26" spans="1:13" s="10" customFormat="1" ht="12.75">
      <c r="A26" s="255"/>
      <c r="B26" s="256"/>
      <c r="C26" s="256"/>
      <c r="D26" s="256"/>
      <c r="E26" s="256"/>
      <c r="F26" s="256"/>
      <c r="G26" s="256"/>
      <c r="H26" s="256"/>
      <c r="I26" s="256"/>
      <c r="J26" s="254"/>
      <c r="K26" s="254"/>
      <c r="L26" s="254"/>
      <c r="M26" s="254"/>
    </row>
    <row r="27" spans="1:13" s="10" customFormat="1" ht="12.75">
      <c r="A27" s="255"/>
      <c r="B27" s="256"/>
      <c r="C27" s="256"/>
      <c r="D27" s="256"/>
      <c r="E27" s="256"/>
      <c r="F27" s="256"/>
      <c r="G27" s="256"/>
      <c r="H27" s="256"/>
      <c r="I27" s="256"/>
      <c r="J27" s="254"/>
      <c r="K27" s="254"/>
      <c r="L27" s="254"/>
      <c r="M27" s="254"/>
    </row>
    <row r="28" spans="1:13" s="10" customFormat="1" ht="12.75">
      <c r="A28" s="255"/>
      <c r="B28" s="256"/>
      <c r="C28" s="256"/>
      <c r="D28" s="256"/>
      <c r="E28" s="256"/>
      <c r="F28" s="256"/>
      <c r="G28" s="256"/>
      <c r="H28" s="256"/>
      <c r="I28" s="256"/>
      <c r="J28" s="254"/>
      <c r="K28" s="254"/>
      <c r="L28" s="254"/>
      <c r="M28" s="254"/>
    </row>
    <row r="29" spans="1:13" s="10" customFormat="1" ht="12.75">
      <c r="A29" s="255"/>
      <c r="B29" s="256"/>
      <c r="C29" s="256"/>
      <c r="D29" s="256"/>
      <c r="E29" s="256"/>
      <c r="F29" s="256"/>
      <c r="G29" s="256"/>
      <c r="H29" s="256"/>
      <c r="I29" s="256"/>
      <c r="J29" s="254"/>
      <c r="K29" s="254"/>
      <c r="L29" s="254"/>
      <c r="M29" s="254"/>
    </row>
    <row r="30" spans="1:13" s="10" customFormat="1" ht="12.75">
      <c r="A30" s="255"/>
      <c r="B30" s="256"/>
      <c r="C30" s="256"/>
      <c r="D30" s="256"/>
      <c r="E30" s="256"/>
      <c r="F30" s="256"/>
      <c r="G30" s="256"/>
      <c r="H30" s="256"/>
      <c r="I30" s="256"/>
      <c r="J30" s="254"/>
      <c r="K30" s="254"/>
      <c r="L30" s="254"/>
      <c r="M30" s="254"/>
    </row>
    <row r="31" spans="1:13" s="10" customFormat="1" ht="12.75">
      <c r="A31" s="255"/>
      <c r="B31" s="256"/>
      <c r="C31" s="256"/>
      <c r="D31" s="256"/>
      <c r="E31" s="256"/>
      <c r="F31" s="256"/>
      <c r="G31" s="256"/>
      <c r="H31" s="256"/>
      <c r="I31" s="256"/>
      <c r="J31" s="254"/>
      <c r="K31" s="254"/>
      <c r="L31" s="254"/>
      <c r="M31" s="254"/>
    </row>
    <row r="32" spans="1:13" s="10" customFormat="1" ht="12.75">
      <c r="A32" s="255"/>
      <c r="B32" s="256"/>
      <c r="C32" s="256"/>
      <c r="D32" s="256"/>
      <c r="E32" s="256"/>
      <c r="F32" s="256"/>
      <c r="G32" s="256"/>
      <c r="H32" s="256"/>
      <c r="I32" s="256"/>
      <c r="J32" s="254"/>
      <c r="K32" s="254"/>
      <c r="L32" s="254"/>
      <c r="M32" s="254"/>
    </row>
    <row r="33" spans="1:13" s="10" customFormat="1" ht="12.75">
      <c r="A33" s="255"/>
      <c r="B33" s="256"/>
      <c r="C33" s="256"/>
      <c r="D33" s="256"/>
      <c r="E33" s="256"/>
      <c r="F33" s="256"/>
      <c r="G33" s="256"/>
      <c r="H33" s="256"/>
      <c r="I33" s="256"/>
      <c r="J33" s="254"/>
      <c r="K33" s="254"/>
      <c r="L33" s="254"/>
      <c r="M33" s="254"/>
    </row>
    <row r="34" spans="1:13" s="10" customFormat="1" ht="12.75">
      <c r="A34" s="255"/>
      <c r="B34" s="256"/>
      <c r="C34" s="256"/>
      <c r="D34" s="256"/>
      <c r="E34" s="256"/>
      <c r="F34" s="256"/>
      <c r="G34" s="256"/>
      <c r="H34" s="256"/>
      <c r="I34" s="256"/>
      <c r="J34" s="254"/>
      <c r="K34" s="254"/>
      <c r="L34" s="254"/>
      <c r="M34" s="254"/>
    </row>
    <row r="35" spans="1:13" s="10" customFormat="1" ht="12.75">
      <c r="A35" s="255"/>
      <c r="B35" s="256"/>
      <c r="C35" s="256"/>
      <c r="D35" s="256"/>
      <c r="E35" s="256"/>
      <c r="F35" s="256"/>
      <c r="G35" s="256"/>
      <c r="H35" s="256"/>
      <c r="I35" s="256"/>
      <c r="J35" s="254"/>
      <c r="K35" s="254"/>
      <c r="L35" s="254"/>
      <c r="M35" s="254"/>
    </row>
    <row r="36" spans="1:13" s="10" customFormat="1" ht="12.75">
      <c r="A36" s="255"/>
      <c r="B36" s="256"/>
      <c r="C36" s="256"/>
      <c r="D36" s="256"/>
      <c r="E36" s="256"/>
      <c r="F36" s="256"/>
      <c r="G36" s="256"/>
      <c r="H36" s="256"/>
      <c r="I36" s="256"/>
      <c r="J36" s="254"/>
      <c r="K36" s="254"/>
      <c r="L36" s="254"/>
      <c r="M36" s="254"/>
    </row>
    <row r="37" spans="1:13" s="10" customFormat="1" ht="12.75">
      <c r="A37" s="255"/>
      <c r="B37" s="256"/>
      <c r="C37" s="256"/>
      <c r="D37" s="256"/>
      <c r="E37" s="256"/>
      <c r="F37" s="256"/>
      <c r="G37" s="256"/>
      <c r="H37" s="256"/>
      <c r="I37" s="256"/>
      <c r="J37" s="254"/>
      <c r="K37" s="254"/>
      <c r="L37" s="254"/>
      <c r="M37" s="254"/>
    </row>
    <row r="38" spans="1:13" ht="12.75">
      <c r="A38" s="255"/>
      <c r="B38" s="256"/>
      <c r="C38" s="256"/>
      <c r="D38" s="256"/>
      <c r="E38" s="256"/>
      <c r="F38" s="256"/>
      <c r="G38" s="256"/>
      <c r="H38" s="256"/>
      <c r="I38" s="256"/>
      <c r="J38" s="257"/>
      <c r="K38" s="257"/>
      <c r="L38" s="257"/>
      <c r="M38" s="257"/>
    </row>
    <row r="39" spans="1:13" ht="12.75">
      <c r="A39" s="255"/>
      <c r="B39" s="256"/>
      <c r="C39" s="256"/>
      <c r="D39" s="256"/>
      <c r="E39" s="256"/>
      <c r="F39" s="256"/>
      <c r="G39" s="256"/>
      <c r="H39" s="256"/>
      <c r="I39" s="256"/>
      <c r="J39" s="257"/>
      <c r="K39" s="257"/>
      <c r="L39" s="257"/>
      <c r="M39" s="257"/>
    </row>
    <row r="40" spans="1:13" ht="12.75">
      <c r="A40" s="255"/>
      <c r="B40" s="256"/>
      <c r="C40" s="256"/>
      <c r="D40" s="256"/>
      <c r="E40" s="256"/>
      <c r="F40" s="256"/>
      <c r="G40" s="256"/>
      <c r="H40" s="256"/>
      <c r="I40" s="256"/>
      <c r="J40" s="257"/>
      <c r="K40" s="257"/>
      <c r="L40" s="257"/>
      <c r="M40" s="257"/>
    </row>
    <row r="41" spans="1:13" ht="12.75">
      <c r="A41" s="255"/>
      <c r="B41" s="256"/>
      <c r="C41" s="256"/>
      <c r="D41" s="256"/>
      <c r="E41" s="256"/>
      <c r="F41" s="256"/>
      <c r="G41" s="256"/>
      <c r="H41" s="256"/>
      <c r="I41" s="256"/>
      <c r="J41" s="257"/>
      <c r="K41" s="257"/>
      <c r="L41" s="257"/>
      <c r="M41" s="257"/>
    </row>
    <row r="42" spans="1:13" ht="12.75">
      <c r="A42" s="255"/>
      <c r="B42" s="256"/>
      <c r="C42" s="256"/>
      <c r="D42" s="256"/>
      <c r="E42" s="256"/>
      <c r="F42" s="256"/>
      <c r="G42" s="256"/>
      <c r="H42" s="256"/>
      <c r="I42" s="256"/>
      <c r="J42" s="257"/>
      <c r="K42" s="257"/>
      <c r="L42" s="257"/>
      <c r="M42" s="257"/>
    </row>
    <row r="43" spans="1:13" ht="12.75">
      <c r="A43" s="255"/>
      <c r="B43" s="256"/>
      <c r="C43" s="256"/>
      <c r="D43" s="256"/>
      <c r="E43" s="256"/>
      <c r="F43" s="256"/>
      <c r="G43" s="256"/>
      <c r="H43" s="256"/>
      <c r="I43" s="256"/>
      <c r="J43" s="257"/>
      <c r="K43" s="257"/>
      <c r="L43" s="257"/>
      <c r="M43" s="257"/>
    </row>
    <row r="44" spans="1:13" ht="12.75">
      <c r="A44" s="255"/>
      <c r="B44" s="256"/>
      <c r="C44" s="256"/>
      <c r="D44" s="256"/>
      <c r="E44" s="256"/>
      <c r="F44" s="256"/>
      <c r="G44" s="256"/>
      <c r="H44" s="256"/>
      <c r="I44" s="256"/>
      <c r="J44" s="257"/>
      <c r="K44" s="257"/>
      <c r="L44" s="257"/>
      <c r="M44" s="257"/>
    </row>
    <row r="45" spans="1:13" ht="12.75">
      <c r="A45" s="255"/>
      <c r="B45" s="256"/>
      <c r="C45" s="256"/>
      <c r="D45" s="256"/>
      <c r="E45" s="256"/>
      <c r="F45" s="256"/>
      <c r="G45" s="256"/>
      <c r="H45" s="256"/>
      <c r="I45" s="256"/>
      <c r="J45" s="257"/>
      <c r="K45" s="257"/>
      <c r="L45" s="257"/>
      <c r="M45" s="257"/>
    </row>
    <row r="46" spans="1:13" ht="12.75">
      <c r="A46" s="255"/>
      <c r="B46" s="256"/>
      <c r="C46" s="256"/>
      <c r="D46" s="256"/>
      <c r="E46" s="256"/>
      <c r="F46" s="256"/>
      <c r="G46" s="256"/>
      <c r="H46" s="256"/>
      <c r="I46" s="256"/>
      <c r="J46" s="257"/>
      <c r="K46" s="257"/>
      <c r="L46" s="257"/>
      <c r="M46" s="257"/>
    </row>
    <row r="47" spans="1:13" ht="12.75">
      <c r="A47" s="255"/>
      <c r="B47" s="256"/>
      <c r="C47" s="256"/>
      <c r="D47" s="256"/>
      <c r="E47" s="256"/>
      <c r="F47" s="256"/>
      <c r="G47" s="256"/>
      <c r="H47" s="256"/>
      <c r="I47" s="256"/>
      <c r="J47" s="257"/>
      <c r="K47" s="257"/>
      <c r="L47" s="257"/>
      <c r="M47" s="257"/>
    </row>
    <row r="48" spans="1:13" ht="12.75">
      <c r="A48" s="255"/>
      <c r="B48" s="256"/>
      <c r="C48" s="256"/>
      <c r="D48" s="256"/>
      <c r="E48" s="256"/>
      <c r="F48" s="256"/>
      <c r="G48" s="256"/>
      <c r="H48" s="256"/>
      <c r="I48" s="256"/>
      <c r="J48" s="257"/>
      <c r="K48" s="257"/>
      <c r="L48" s="257"/>
      <c r="M48" s="257"/>
    </row>
    <row r="49" spans="1:13" ht="12.75">
      <c r="A49" s="255"/>
      <c r="B49" s="256"/>
      <c r="C49" s="256"/>
      <c r="D49" s="256"/>
      <c r="E49" s="256"/>
      <c r="F49" s="256"/>
      <c r="G49" s="256"/>
      <c r="H49" s="256"/>
      <c r="I49" s="256"/>
      <c r="J49" s="257"/>
      <c r="K49" s="257"/>
      <c r="L49" s="257"/>
      <c r="M49" s="257"/>
    </row>
    <row r="50" spans="1:13" ht="12.75">
      <c r="A50" s="255"/>
      <c r="B50" s="256"/>
      <c r="C50" s="256"/>
      <c r="D50" s="256"/>
      <c r="E50" s="256"/>
      <c r="F50" s="256"/>
      <c r="G50" s="256"/>
      <c r="H50" s="256"/>
      <c r="I50" s="256"/>
      <c r="J50" s="257"/>
      <c r="K50" s="257"/>
      <c r="L50" s="257"/>
      <c r="M50" s="257"/>
    </row>
    <row r="51" spans="1:13" ht="12.75">
      <c r="A51" s="255"/>
      <c r="B51" s="256"/>
      <c r="C51" s="256"/>
      <c r="D51" s="256"/>
      <c r="E51" s="256"/>
      <c r="F51" s="256"/>
      <c r="G51" s="256"/>
      <c r="H51" s="256"/>
      <c r="I51" s="256"/>
      <c r="J51" s="257"/>
      <c r="K51" s="257"/>
      <c r="L51" s="257"/>
      <c r="M51" s="257"/>
    </row>
    <row r="52" spans="1:13" ht="12.75">
      <c r="A52" s="255"/>
      <c r="B52" s="256"/>
      <c r="C52" s="256"/>
      <c r="D52" s="256"/>
      <c r="E52" s="256"/>
      <c r="F52" s="256"/>
      <c r="G52" s="256"/>
      <c r="H52" s="256"/>
      <c r="I52" s="256"/>
      <c r="J52" s="257"/>
      <c r="K52" s="257"/>
      <c r="L52" s="257"/>
      <c r="M52" s="257"/>
    </row>
    <row r="53" spans="1:13" ht="12.75">
      <c r="A53" s="255"/>
      <c r="B53" s="256"/>
      <c r="C53" s="256"/>
      <c r="D53" s="256"/>
      <c r="E53" s="256"/>
      <c r="F53" s="256"/>
      <c r="G53" s="256"/>
      <c r="H53" s="256"/>
      <c r="I53" s="256"/>
      <c r="J53" s="257"/>
      <c r="K53" s="257"/>
      <c r="L53" s="257"/>
      <c r="M53" s="257"/>
    </row>
    <row r="54" spans="1:13" ht="12.75">
      <c r="A54" s="255"/>
      <c r="B54" s="258"/>
      <c r="C54" s="258"/>
      <c r="D54" s="258"/>
      <c r="E54" s="258"/>
      <c r="F54" s="256"/>
      <c r="G54" s="256"/>
      <c r="H54" s="256"/>
      <c r="I54" s="256"/>
      <c r="J54" s="257"/>
      <c r="K54" s="257"/>
      <c r="L54" s="257"/>
      <c r="M54" s="257"/>
    </row>
    <row r="55" spans="1:13" ht="12.75">
      <c r="A55" s="258"/>
      <c r="B55" s="256"/>
      <c r="C55" s="256"/>
      <c r="D55" s="256"/>
      <c r="E55" s="256"/>
      <c r="F55" s="256"/>
      <c r="G55" s="256"/>
      <c r="H55" s="256"/>
      <c r="I55" s="256"/>
      <c r="J55" s="257"/>
      <c r="K55" s="257"/>
      <c r="L55" s="257"/>
      <c r="M55" s="257"/>
    </row>
    <row r="56" spans="1:13" ht="12.75">
      <c r="A56" s="255"/>
      <c r="B56" s="256"/>
      <c r="C56" s="256"/>
      <c r="D56" s="256"/>
      <c r="E56" s="256"/>
      <c r="F56" s="256"/>
      <c r="G56" s="256"/>
      <c r="H56" s="256"/>
      <c r="I56" s="256"/>
      <c r="J56" s="257"/>
      <c r="K56" s="257"/>
      <c r="L56" s="257"/>
      <c r="M56" s="257"/>
    </row>
    <row r="57" spans="1:13" ht="12.75">
      <c r="A57" s="255"/>
      <c r="B57" s="256"/>
      <c r="C57" s="256"/>
      <c r="D57" s="256"/>
      <c r="E57" s="256"/>
      <c r="F57" s="256"/>
      <c r="G57" s="256"/>
      <c r="H57" s="256"/>
      <c r="I57" s="256"/>
      <c r="J57" s="257"/>
      <c r="K57" s="257"/>
      <c r="L57" s="257"/>
      <c r="M57" s="257"/>
    </row>
    <row r="58" spans="1:13" ht="12.75">
      <c r="A58" s="255"/>
      <c r="B58" s="256"/>
      <c r="C58" s="256"/>
      <c r="D58" s="256"/>
      <c r="E58" s="256"/>
      <c r="F58" s="256"/>
      <c r="G58" s="256"/>
      <c r="H58" s="256"/>
      <c r="I58" s="256"/>
      <c r="J58" s="257"/>
      <c r="K58" s="257"/>
      <c r="L58" s="257"/>
      <c r="M58" s="257"/>
    </row>
    <row r="59" spans="1:13" ht="12.75">
      <c r="A59" s="258"/>
      <c r="B59" s="256"/>
      <c r="C59" s="256"/>
      <c r="D59" s="256"/>
      <c r="E59" s="256"/>
      <c r="F59" s="256"/>
      <c r="G59" s="256"/>
      <c r="H59" s="256"/>
      <c r="I59" s="256"/>
      <c r="J59" s="257"/>
      <c r="K59" s="257"/>
      <c r="L59" s="257"/>
      <c r="M59" s="257"/>
    </row>
    <row r="60" spans="1:13" ht="12.75">
      <c r="A60" s="255"/>
      <c r="B60" s="256"/>
      <c r="C60" s="256"/>
      <c r="D60" s="256"/>
      <c r="E60" s="256"/>
      <c r="F60" s="256"/>
      <c r="G60" s="256"/>
      <c r="H60" s="256"/>
      <c r="I60" s="256"/>
      <c r="J60" s="257"/>
      <c r="K60" s="257"/>
      <c r="L60" s="257"/>
      <c r="M60" s="257"/>
    </row>
    <row r="61" spans="1:13" ht="12.75">
      <c r="A61" s="258"/>
      <c r="B61" s="256"/>
      <c r="C61" s="256"/>
      <c r="D61" s="256"/>
      <c r="E61" s="256"/>
      <c r="F61" s="256"/>
      <c r="G61" s="256"/>
      <c r="H61" s="256"/>
      <c r="I61" s="256"/>
      <c r="J61" s="257"/>
      <c r="K61" s="257"/>
      <c r="L61" s="257"/>
      <c r="M61" s="257"/>
    </row>
    <row r="62" spans="1:13" ht="12.75">
      <c r="A62" s="255"/>
      <c r="B62" s="256"/>
      <c r="C62" s="256"/>
      <c r="D62" s="256"/>
      <c r="E62" s="256"/>
      <c r="F62" s="256"/>
      <c r="G62" s="256"/>
      <c r="H62" s="256"/>
      <c r="I62" s="256"/>
      <c r="J62" s="257"/>
      <c r="K62" s="257"/>
      <c r="L62" s="257"/>
      <c r="M62" s="257"/>
    </row>
    <row r="63" spans="1:13" ht="12.75">
      <c r="A63" s="255"/>
      <c r="B63" s="256"/>
      <c r="C63" s="256"/>
      <c r="D63" s="256"/>
      <c r="E63" s="256"/>
      <c r="F63" s="256"/>
      <c r="G63" s="256"/>
      <c r="H63" s="256"/>
      <c r="I63" s="256"/>
      <c r="J63" s="257"/>
      <c r="K63" s="257"/>
      <c r="L63" s="257"/>
      <c r="M63" s="257"/>
    </row>
    <row r="64" spans="1:13" ht="12.75">
      <c r="A64" s="255"/>
      <c r="B64" s="256"/>
      <c r="C64" s="256"/>
      <c r="D64" s="256"/>
      <c r="E64" s="256"/>
      <c r="F64" s="256"/>
      <c r="G64" s="256"/>
      <c r="H64" s="256"/>
      <c r="I64" s="256"/>
      <c r="J64" s="257"/>
      <c r="K64" s="257"/>
      <c r="L64" s="257"/>
      <c r="M64" s="257"/>
    </row>
    <row r="65" spans="1:13" ht="12.75">
      <c r="A65" s="255"/>
      <c r="B65" s="256"/>
      <c r="C65" s="256"/>
      <c r="D65" s="256"/>
      <c r="E65" s="256"/>
      <c r="F65" s="256"/>
      <c r="G65" s="256"/>
      <c r="H65" s="256"/>
      <c r="I65" s="256"/>
      <c r="J65" s="257"/>
      <c r="K65" s="257"/>
      <c r="L65" s="257"/>
      <c r="M65" s="257"/>
    </row>
    <row r="66" spans="1:13" ht="12.75">
      <c r="A66" s="255"/>
      <c r="B66" s="256"/>
      <c r="C66" s="256"/>
      <c r="D66" s="256"/>
      <c r="E66" s="256"/>
      <c r="F66" s="256"/>
      <c r="G66" s="256"/>
      <c r="H66" s="256"/>
      <c r="I66" s="256"/>
      <c r="J66" s="257"/>
      <c r="K66" s="257"/>
      <c r="L66" s="257"/>
      <c r="M66" s="257"/>
    </row>
    <row r="67" spans="1:13" ht="12.75">
      <c r="A67" s="255"/>
      <c r="B67" s="256"/>
      <c r="C67" s="256"/>
      <c r="D67" s="256"/>
      <c r="E67" s="256"/>
      <c r="F67" s="256"/>
      <c r="G67" s="256"/>
      <c r="H67" s="256"/>
      <c r="I67" s="256"/>
      <c r="J67" s="257"/>
      <c r="K67" s="257"/>
      <c r="L67" s="257"/>
      <c r="M67" s="257"/>
    </row>
    <row r="68" spans="1:13" ht="12.75">
      <c r="A68" s="255"/>
      <c r="B68" s="256"/>
      <c r="C68" s="256"/>
      <c r="D68" s="256"/>
      <c r="E68" s="256"/>
      <c r="F68" s="256"/>
      <c r="G68" s="256"/>
      <c r="H68" s="256"/>
      <c r="I68" s="256"/>
      <c r="J68" s="257"/>
      <c r="K68" s="257"/>
      <c r="L68" s="257"/>
      <c r="M68" s="257"/>
    </row>
    <row r="69" spans="1:13" ht="12.75">
      <c r="A69" s="255"/>
      <c r="B69" s="256"/>
      <c r="C69" s="256"/>
      <c r="D69" s="256"/>
      <c r="E69" s="256"/>
      <c r="F69" s="256"/>
      <c r="G69" s="256"/>
      <c r="H69" s="256"/>
      <c r="I69" s="256"/>
      <c r="J69" s="257"/>
      <c r="K69" s="257"/>
      <c r="L69" s="257"/>
      <c r="M69" s="257"/>
    </row>
    <row r="70" spans="1:13" ht="12.75">
      <c r="A70" s="255"/>
      <c r="B70" s="256"/>
      <c r="C70" s="256"/>
      <c r="D70" s="256"/>
      <c r="E70" s="256"/>
      <c r="F70" s="256"/>
      <c r="G70" s="256"/>
      <c r="H70" s="256"/>
      <c r="I70" s="256"/>
      <c r="J70" s="257"/>
      <c r="K70" s="257"/>
      <c r="L70" s="257"/>
      <c r="M70" s="257"/>
    </row>
    <row r="71" spans="1:13" ht="12.75">
      <c r="A71" s="255"/>
      <c r="B71" s="256"/>
      <c r="C71" s="256"/>
      <c r="D71" s="256"/>
      <c r="E71" s="256"/>
      <c r="F71" s="256"/>
      <c r="G71" s="256"/>
      <c r="H71" s="256"/>
      <c r="I71" s="256"/>
      <c r="J71" s="257"/>
      <c r="K71" s="257"/>
      <c r="L71" s="257"/>
      <c r="M71" s="257"/>
    </row>
    <row r="72" spans="1:13" ht="12.75">
      <c r="A72" s="255"/>
      <c r="B72" s="256"/>
      <c r="C72" s="256"/>
      <c r="D72" s="256"/>
      <c r="E72" s="256"/>
      <c r="F72" s="256"/>
      <c r="G72" s="256"/>
      <c r="H72" s="256"/>
      <c r="I72" s="256"/>
      <c r="J72" s="257"/>
      <c r="K72" s="257"/>
      <c r="L72" s="257"/>
      <c r="M72" s="257"/>
    </row>
    <row r="73" spans="1:13" ht="12.75">
      <c r="A73" s="255"/>
      <c r="B73" s="256"/>
      <c r="C73" s="256"/>
      <c r="D73" s="256"/>
      <c r="E73" s="256"/>
      <c r="F73" s="256"/>
      <c r="G73" s="256"/>
      <c r="H73" s="256"/>
      <c r="I73" s="256"/>
      <c r="J73" s="257"/>
      <c r="K73" s="257"/>
      <c r="L73" s="257"/>
      <c r="M73" s="257"/>
    </row>
    <row r="74" spans="1:13" ht="12.75">
      <c r="A74" s="255"/>
      <c r="B74" s="256"/>
      <c r="C74" s="256"/>
      <c r="D74" s="256"/>
      <c r="E74" s="256"/>
      <c r="F74" s="256"/>
      <c r="G74" s="256"/>
      <c r="H74" s="256"/>
      <c r="I74" s="256"/>
      <c r="J74" s="257"/>
      <c r="K74" s="257"/>
      <c r="L74" s="257"/>
      <c r="M74" s="257"/>
    </row>
    <row r="75" spans="1:13" ht="12.75">
      <c r="A75" s="255"/>
      <c r="B75" s="256"/>
      <c r="C75" s="256"/>
      <c r="D75" s="256"/>
      <c r="E75" s="256"/>
      <c r="F75" s="256"/>
      <c r="G75" s="256"/>
      <c r="H75" s="256"/>
      <c r="I75" s="256"/>
      <c r="J75" s="257"/>
      <c r="K75" s="257"/>
      <c r="L75" s="257"/>
      <c r="M75" s="257"/>
    </row>
    <row r="76" spans="1:13" ht="12.75">
      <c r="A76" s="255"/>
      <c r="B76" s="256"/>
      <c r="C76" s="256"/>
      <c r="D76" s="256"/>
      <c r="E76" s="256"/>
      <c r="F76" s="256"/>
      <c r="G76" s="256"/>
      <c r="H76" s="256"/>
      <c r="I76" s="256"/>
      <c r="J76" s="257"/>
      <c r="K76" s="257"/>
      <c r="L76" s="257"/>
      <c r="M76" s="257"/>
    </row>
    <row r="77" spans="1:13" ht="12.75">
      <c r="A77" s="255"/>
      <c r="B77" s="256"/>
      <c r="C77" s="256"/>
      <c r="D77" s="256"/>
      <c r="E77" s="256"/>
      <c r="F77" s="256"/>
      <c r="G77" s="256"/>
      <c r="H77" s="256"/>
      <c r="I77" s="256"/>
      <c r="J77" s="257"/>
      <c r="K77" s="257"/>
      <c r="L77" s="257"/>
      <c r="M77" s="257"/>
    </row>
    <row r="78" spans="1:13" ht="12.75">
      <c r="A78" s="255"/>
      <c r="B78" s="256"/>
      <c r="C78" s="256"/>
      <c r="D78" s="256"/>
      <c r="E78" s="256"/>
      <c r="F78" s="256"/>
      <c r="G78" s="256"/>
      <c r="H78" s="256"/>
      <c r="I78" s="256"/>
      <c r="J78" s="257"/>
      <c r="K78" s="257"/>
      <c r="L78" s="257"/>
      <c r="M78" s="257"/>
    </row>
    <row r="79" spans="1:13" ht="12.75">
      <c r="A79" s="255"/>
      <c r="B79" s="256"/>
      <c r="C79" s="256"/>
      <c r="D79" s="256"/>
      <c r="E79" s="256"/>
      <c r="F79" s="256"/>
      <c r="G79" s="256"/>
      <c r="H79" s="256"/>
      <c r="I79" s="256"/>
      <c r="J79" s="257"/>
      <c r="K79" s="257"/>
      <c r="L79" s="257"/>
      <c r="M79" s="257"/>
    </row>
    <row r="80" spans="1:13" ht="12.75">
      <c r="A80" s="255"/>
      <c r="B80" s="256"/>
      <c r="C80" s="256"/>
      <c r="D80" s="256"/>
      <c r="E80" s="256"/>
      <c r="F80" s="256"/>
      <c r="G80" s="256"/>
      <c r="H80" s="256"/>
      <c r="I80" s="256"/>
      <c r="J80" s="257"/>
      <c r="K80" s="257"/>
      <c r="L80" s="257"/>
      <c r="M80" s="257"/>
    </row>
    <row r="81" spans="1:13" ht="12.75">
      <c r="A81" s="255"/>
      <c r="B81" s="256"/>
      <c r="C81" s="256"/>
      <c r="D81" s="256"/>
      <c r="E81" s="256"/>
      <c r="F81" s="256"/>
      <c r="G81" s="256"/>
      <c r="H81" s="256"/>
      <c r="I81" s="256"/>
      <c r="J81" s="257"/>
      <c r="K81" s="257"/>
      <c r="L81" s="257"/>
      <c r="M81" s="257"/>
    </row>
    <row r="82" spans="1:13" ht="12.75">
      <c r="A82" s="255"/>
      <c r="B82" s="256"/>
      <c r="C82" s="256"/>
      <c r="D82" s="256"/>
      <c r="E82" s="256"/>
      <c r="F82" s="256"/>
      <c r="G82" s="256"/>
      <c r="H82" s="256"/>
      <c r="I82" s="256"/>
      <c r="J82" s="257"/>
      <c r="K82" s="257"/>
      <c r="L82" s="257"/>
      <c r="M82" s="257"/>
    </row>
    <row r="83" spans="1:13" ht="12.75">
      <c r="A83" s="255"/>
      <c r="B83" s="256"/>
      <c r="C83" s="256"/>
      <c r="D83" s="256"/>
      <c r="E83" s="256"/>
      <c r="F83" s="256"/>
      <c r="G83" s="256"/>
      <c r="H83" s="256"/>
      <c r="I83" s="256"/>
      <c r="J83" s="257"/>
      <c r="K83" s="257"/>
      <c r="L83" s="257"/>
      <c r="M83" s="257"/>
    </row>
    <row r="84" spans="1:13" ht="12.75">
      <c r="A84" s="255"/>
      <c r="B84" s="256"/>
      <c r="C84" s="256"/>
      <c r="D84" s="256"/>
      <c r="E84" s="256"/>
      <c r="F84" s="256"/>
      <c r="G84" s="256"/>
      <c r="H84" s="256"/>
      <c r="I84" s="256"/>
      <c r="J84" s="257"/>
      <c r="K84" s="257"/>
      <c r="L84" s="257"/>
      <c r="M84" s="257"/>
    </row>
    <row r="85" spans="1:13" ht="12.75">
      <c r="A85" s="255"/>
      <c r="B85" s="256"/>
      <c r="C85" s="256"/>
      <c r="D85" s="256"/>
      <c r="E85" s="256"/>
      <c r="F85" s="256"/>
      <c r="G85" s="256"/>
      <c r="H85" s="256"/>
      <c r="I85" s="256"/>
      <c r="J85" s="257"/>
      <c r="K85" s="257"/>
      <c r="L85" s="257"/>
      <c r="M85" s="257"/>
    </row>
    <row r="86" spans="1:13" ht="12.75">
      <c r="A86" s="255"/>
      <c r="B86" s="256"/>
      <c r="C86" s="256"/>
      <c r="D86" s="256"/>
      <c r="E86" s="256"/>
      <c r="F86" s="256"/>
      <c r="G86" s="256"/>
      <c r="H86" s="256"/>
      <c r="I86" s="256"/>
      <c r="J86" s="257"/>
      <c r="K86" s="257"/>
      <c r="L86" s="257"/>
      <c r="M86" s="257"/>
    </row>
    <row r="87" spans="1:13" ht="12.75">
      <c r="A87" s="255"/>
      <c r="B87" s="256"/>
      <c r="C87" s="256"/>
      <c r="D87" s="256"/>
      <c r="E87" s="256"/>
      <c r="F87" s="256"/>
      <c r="G87" s="256"/>
      <c r="H87" s="256"/>
      <c r="I87" s="256"/>
      <c r="J87" s="257"/>
      <c r="K87" s="257"/>
      <c r="L87" s="257"/>
      <c r="M87" s="257"/>
    </row>
    <row r="88" spans="1:13" ht="12.75">
      <c r="A88" s="255"/>
      <c r="B88" s="256"/>
      <c r="C88" s="256"/>
      <c r="D88" s="256"/>
      <c r="E88" s="256"/>
      <c r="F88" s="256"/>
      <c r="G88" s="256"/>
      <c r="H88" s="256"/>
      <c r="I88" s="256"/>
      <c r="J88" s="257"/>
      <c r="K88" s="257"/>
      <c r="L88" s="257"/>
      <c r="M88" s="257"/>
    </row>
    <row r="89" spans="1:13" ht="12.75">
      <c r="A89" s="255"/>
      <c r="B89" s="256"/>
      <c r="C89" s="256"/>
      <c r="D89" s="256"/>
      <c r="E89" s="256"/>
      <c r="F89" s="256"/>
      <c r="G89" s="256"/>
      <c r="H89" s="256"/>
      <c r="I89" s="256"/>
      <c r="J89" s="257"/>
      <c r="K89" s="257"/>
      <c r="L89" s="257"/>
      <c r="M89" s="257"/>
    </row>
    <row r="90" spans="1:13" ht="12.75">
      <c r="A90" s="255"/>
      <c r="B90" s="256"/>
      <c r="C90" s="256"/>
      <c r="D90" s="256"/>
      <c r="E90" s="256"/>
      <c r="F90" s="256"/>
      <c r="G90" s="256"/>
      <c r="H90" s="256"/>
      <c r="I90" s="256"/>
      <c r="J90" s="257"/>
      <c r="K90" s="257"/>
      <c r="L90" s="257"/>
      <c r="M90" s="257"/>
    </row>
    <row r="91" spans="1:13" ht="12.75">
      <c r="A91" s="255"/>
      <c r="B91" s="256"/>
      <c r="C91" s="256"/>
      <c r="D91" s="256"/>
      <c r="E91" s="256"/>
      <c r="F91" s="256"/>
      <c r="G91" s="256"/>
      <c r="H91" s="256"/>
      <c r="I91" s="256"/>
      <c r="J91" s="257"/>
      <c r="K91" s="257"/>
      <c r="L91" s="257"/>
      <c r="M91" s="257"/>
    </row>
    <row r="92" spans="1:13" ht="12.75">
      <c r="A92" s="255"/>
      <c r="B92" s="256"/>
      <c r="C92" s="256"/>
      <c r="D92" s="256"/>
      <c r="E92" s="256"/>
      <c r="F92" s="256"/>
      <c r="G92" s="256"/>
      <c r="H92" s="256"/>
      <c r="I92" s="256"/>
      <c r="J92" s="257"/>
      <c r="K92" s="257"/>
      <c r="L92" s="257"/>
      <c r="M92" s="257"/>
    </row>
    <row r="93" spans="1:13" ht="12.75">
      <c r="A93" s="255"/>
      <c r="B93" s="256"/>
      <c r="C93" s="256"/>
      <c r="D93" s="256"/>
      <c r="E93" s="256"/>
      <c r="F93" s="256"/>
      <c r="G93" s="256"/>
      <c r="H93" s="256"/>
      <c r="I93" s="256"/>
      <c r="J93" s="257"/>
      <c r="K93" s="257"/>
      <c r="L93" s="257"/>
      <c r="M93" s="257"/>
    </row>
    <row r="94" spans="1:13" ht="12.75">
      <c r="A94" s="255"/>
      <c r="B94" s="256"/>
      <c r="C94" s="256"/>
      <c r="D94" s="256"/>
      <c r="E94" s="256"/>
      <c r="F94" s="256"/>
      <c r="G94" s="256"/>
      <c r="H94" s="256"/>
      <c r="I94" s="256"/>
      <c r="J94" s="257"/>
      <c r="K94" s="257"/>
      <c r="L94" s="257"/>
      <c r="M94" s="257"/>
    </row>
    <row r="95" spans="1:13" ht="12.75">
      <c r="A95" s="255"/>
      <c r="B95" s="256"/>
      <c r="C95" s="256"/>
      <c r="D95" s="256"/>
      <c r="E95" s="256"/>
      <c r="F95" s="256"/>
      <c r="G95" s="256"/>
      <c r="H95" s="256"/>
      <c r="I95" s="256"/>
      <c r="J95" s="257"/>
      <c r="K95" s="257"/>
      <c r="L95" s="257"/>
      <c r="M95" s="257"/>
    </row>
    <row r="96" spans="1:13" ht="12.75">
      <c r="A96" s="258"/>
      <c r="B96" s="256"/>
      <c r="C96" s="256"/>
      <c r="D96" s="256"/>
      <c r="E96" s="256"/>
      <c r="F96" s="256"/>
      <c r="G96" s="256"/>
      <c r="H96" s="256"/>
      <c r="I96" s="256"/>
      <c r="J96" s="257"/>
      <c r="K96" s="257"/>
      <c r="L96" s="257"/>
      <c r="M96" s="257"/>
    </row>
    <row r="97" spans="1:13" ht="12.75">
      <c r="A97" s="255"/>
      <c r="B97" s="256"/>
      <c r="C97" s="256"/>
      <c r="D97" s="256"/>
      <c r="E97" s="256"/>
      <c r="F97" s="256"/>
      <c r="G97" s="256"/>
      <c r="H97" s="256"/>
      <c r="I97" s="256"/>
      <c r="J97" s="257"/>
      <c r="K97" s="257"/>
      <c r="L97" s="257"/>
      <c r="M97" s="257"/>
    </row>
    <row r="98" spans="1:13" ht="12.75">
      <c r="A98" s="257"/>
      <c r="B98" s="259"/>
      <c r="C98" s="259"/>
      <c r="D98" s="259"/>
      <c r="E98" s="259"/>
      <c r="F98" s="260"/>
      <c r="G98" s="260"/>
      <c r="H98" s="260"/>
      <c r="I98" s="260"/>
      <c r="J98" s="257"/>
      <c r="K98" s="257"/>
      <c r="L98" s="257"/>
      <c r="M98" s="257"/>
    </row>
    <row r="99" spans="1:13" ht="12.75">
      <c r="A99" s="257"/>
      <c r="B99" s="259"/>
      <c r="C99" s="259"/>
      <c r="D99" s="259"/>
      <c r="E99" s="259"/>
      <c r="F99" s="260"/>
      <c r="G99" s="260"/>
      <c r="H99" s="260"/>
      <c r="I99" s="260"/>
      <c r="J99" s="257"/>
      <c r="K99" s="257"/>
      <c r="L99" s="257"/>
      <c r="M99" s="257"/>
    </row>
    <row r="100" spans="1:13" ht="12.75">
      <c r="A100" s="257"/>
      <c r="B100" s="261"/>
      <c r="C100" s="261"/>
      <c r="D100" s="261"/>
      <c r="E100" s="261"/>
      <c r="F100" s="260"/>
      <c r="G100" s="260"/>
      <c r="H100" s="260"/>
      <c r="I100" s="260"/>
      <c r="J100" s="257"/>
      <c r="K100" s="257"/>
      <c r="L100" s="257"/>
      <c r="M100" s="257"/>
    </row>
    <row r="101" spans="1:13" ht="12.75">
      <c r="A101" s="257"/>
      <c r="B101" s="257"/>
      <c r="C101" s="257"/>
      <c r="D101" s="257"/>
      <c r="E101" s="257"/>
      <c r="F101" s="257"/>
      <c r="G101" s="257"/>
      <c r="H101" s="257"/>
      <c r="I101" s="257"/>
      <c r="J101" s="257"/>
      <c r="K101" s="257"/>
      <c r="L101" s="257"/>
      <c r="M101" s="257"/>
    </row>
    <row r="102" spans="1:13" ht="12.75">
      <c r="A102" s="257"/>
      <c r="B102" s="257"/>
      <c r="C102" s="257"/>
      <c r="D102" s="257"/>
      <c r="E102" s="257"/>
      <c r="F102" s="257"/>
      <c r="G102" s="257"/>
      <c r="H102" s="257"/>
      <c r="I102" s="257"/>
      <c r="J102" s="257"/>
      <c r="K102" s="257"/>
      <c r="L102" s="257"/>
      <c r="M102" s="257"/>
    </row>
    <row r="103" spans="1:13" ht="12.75">
      <c r="A103" s="257"/>
      <c r="B103" s="257"/>
      <c r="C103" s="257"/>
      <c r="D103" s="257"/>
      <c r="E103" s="257"/>
      <c r="F103" s="257"/>
      <c r="G103" s="257"/>
      <c r="H103" s="257"/>
      <c r="I103" s="257"/>
      <c r="J103" s="257"/>
      <c r="K103" s="257"/>
      <c r="L103" s="257"/>
      <c r="M103" s="257"/>
    </row>
    <row r="104" spans="1:13" ht="12.75">
      <c r="A104" s="257"/>
      <c r="B104" s="257"/>
      <c r="C104" s="257"/>
      <c r="D104" s="257"/>
      <c r="E104" s="257"/>
      <c r="F104" s="257"/>
      <c r="G104" s="257"/>
      <c r="H104" s="257"/>
      <c r="I104" s="257"/>
      <c r="J104" s="257"/>
      <c r="K104" s="257"/>
      <c r="L104" s="257"/>
      <c r="M104" s="257"/>
    </row>
    <row r="105" spans="1:13" ht="12.75">
      <c r="A105" s="257"/>
      <c r="B105" s="257"/>
      <c r="C105" s="257"/>
      <c r="D105" s="257"/>
      <c r="E105" s="257"/>
      <c r="F105" s="257"/>
      <c r="G105" s="257"/>
      <c r="H105" s="257"/>
      <c r="I105" s="257"/>
      <c r="J105" s="257"/>
      <c r="K105" s="257"/>
      <c r="L105" s="257"/>
      <c r="M105" s="257"/>
    </row>
    <row r="106" spans="1:13" ht="12.75">
      <c r="A106" s="257"/>
      <c r="B106" s="257"/>
      <c r="C106" s="257"/>
      <c r="D106" s="257"/>
      <c r="E106" s="257"/>
      <c r="F106" s="257"/>
      <c r="G106" s="257"/>
      <c r="H106" s="257"/>
      <c r="I106" s="257"/>
      <c r="J106" s="257"/>
      <c r="K106" s="257"/>
      <c r="L106" s="257"/>
      <c r="M106" s="257"/>
    </row>
    <row r="107" spans="1:13" ht="12.75">
      <c r="A107" s="257"/>
      <c r="B107" s="257"/>
      <c r="C107" s="257"/>
      <c r="D107" s="257"/>
      <c r="E107" s="257"/>
      <c r="F107" s="257"/>
      <c r="G107" s="257"/>
      <c r="H107" s="257"/>
      <c r="I107" s="257"/>
      <c r="J107" s="257"/>
      <c r="K107" s="257"/>
      <c r="L107" s="257"/>
      <c r="M107" s="257"/>
    </row>
    <row r="108" spans="1:13" ht="12.75">
      <c r="A108" s="257"/>
      <c r="B108" s="257"/>
      <c r="C108" s="257"/>
      <c r="D108" s="257"/>
      <c r="E108" s="257"/>
      <c r="F108" s="257"/>
      <c r="G108" s="257"/>
      <c r="H108" s="257"/>
      <c r="I108" s="257"/>
      <c r="J108" s="257"/>
      <c r="K108" s="257"/>
      <c r="L108" s="257"/>
      <c r="M108" s="257"/>
    </row>
    <row r="109" spans="1:13" ht="12.75">
      <c r="A109" s="257"/>
      <c r="B109" s="257"/>
      <c r="C109" s="257"/>
      <c r="D109" s="257"/>
      <c r="E109" s="257"/>
      <c r="F109" s="257"/>
      <c r="G109" s="257"/>
      <c r="H109" s="257"/>
      <c r="I109" s="257"/>
      <c r="J109" s="257"/>
      <c r="K109" s="257"/>
      <c r="L109" s="257"/>
      <c r="M109" s="257"/>
    </row>
    <row r="110" spans="1:13" ht="12.75">
      <c r="A110" s="257"/>
      <c r="B110" s="257"/>
      <c r="C110" s="257"/>
      <c r="D110" s="257"/>
      <c r="E110" s="257"/>
      <c r="F110" s="257"/>
      <c r="G110" s="257"/>
      <c r="H110" s="257"/>
      <c r="I110" s="257"/>
      <c r="J110" s="257"/>
      <c r="K110" s="257"/>
      <c r="L110" s="257"/>
      <c r="M110" s="257"/>
    </row>
    <row r="111" spans="1:13" ht="12.75">
      <c r="A111" s="257"/>
      <c r="B111" s="257"/>
      <c r="C111" s="257"/>
      <c r="D111" s="257"/>
      <c r="E111" s="257"/>
      <c r="F111" s="257"/>
      <c r="G111" s="257"/>
      <c r="H111" s="257"/>
      <c r="I111" s="257"/>
      <c r="J111" s="257"/>
      <c r="K111" s="257"/>
      <c r="L111" s="257"/>
      <c r="M111" s="257"/>
    </row>
    <row r="112" spans="1:13" ht="12.75">
      <c r="A112" s="257"/>
      <c r="B112" s="257"/>
      <c r="C112" s="257"/>
      <c r="D112" s="257"/>
      <c r="E112" s="257"/>
      <c r="F112" s="257"/>
      <c r="G112" s="257"/>
      <c r="H112" s="257"/>
      <c r="I112" s="257"/>
      <c r="J112" s="257"/>
      <c r="K112" s="257"/>
      <c r="L112" s="257"/>
      <c r="M112" s="257"/>
    </row>
    <row r="113" spans="1:13" ht="12.75">
      <c r="A113" s="257"/>
      <c r="B113" s="257"/>
      <c r="C113" s="257"/>
      <c r="D113" s="257"/>
      <c r="E113" s="257"/>
      <c r="F113" s="257"/>
      <c r="G113" s="257"/>
      <c r="H113" s="257"/>
      <c r="I113" s="257"/>
      <c r="J113" s="257"/>
      <c r="K113" s="257"/>
      <c r="L113" s="257"/>
      <c r="M113" s="257"/>
    </row>
    <row r="114" spans="1:13" ht="12.75">
      <c r="A114" s="257"/>
      <c r="B114" s="257"/>
      <c r="C114" s="257"/>
      <c r="D114" s="257"/>
      <c r="E114" s="257"/>
      <c r="F114" s="257"/>
      <c r="G114" s="257"/>
      <c r="H114" s="257"/>
      <c r="I114" s="257"/>
      <c r="J114" s="257"/>
      <c r="K114" s="257"/>
      <c r="L114" s="257"/>
      <c r="M114" s="257"/>
    </row>
    <row r="115" spans="1:13" ht="12.75">
      <c r="A115" s="257"/>
      <c r="B115" s="257"/>
      <c r="C115" s="257"/>
      <c r="D115" s="257"/>
      <c r="E115" s="257"/>
      <c r="F115" s="257"/>
      <c r="G115" s="257"/>
      <c r="H115" s="257"/>
      <c r="I115" s="257"/>
      <c r="J115" s="257"/>
      <c r="K115" s="257"/>
      <c r="L115" s="257"/>
      <c r="M115" s="257"/>
    </row>
    <row r="116" spans="1:13" ht="12.75">
      <c r="A116" s="257"/>
      <c r="B116" s="257"/>
      <c r="C116" s="257"/>
      <c r="D116" s="257"/>
      <c r="E116" s="257"/>
      <c r="F116" s="257"/>
      <c r="G116" s="257"/>
      <c r="H116" s="257"/>
      <c r="I116" s="257"/>
      <c r="J116" s="257"/>
      <c r="K116" s="257"/>
      <c r="L116" s="257"/>
      <c r="M116" s="257"/>
    </row>
    <row r="117" spans="1:13" ht="12.75">
      <c r="A117" s="257"/>
      <c r="B117" s="257"/>
      <c r="C117" s="257"/>
      <c r="D117" s="257"/>
      <c r="E117" s="257"/>
      <c r="F117" s="257"/>
      <c r="G117" s="257"/>
      <c r="H117" s="257"/>
      <c r="I117" s="257"/>
      <c r="J117" s="257"/>
      <c r="K117" s="257"/>
      <c r="L117" s="257"/>
      <c r="M117" s="257"/>
    </row>
    <row r="118" spans="1:13" ht="12.75">
      <c r="A118" s="257"/>
      <c r="B118" s="257"/>
      <c r="C118" s="257"/>
      <c r="D118" s="257"/>
      <c r="E118" s="257"/>
      <c r="F118" s="257"/>
      <c r="G118" s="257"/>
      <c r="H118" s="257"/>
      <c r="I118" s="257"/>
      <c r="J118" s="257"/>
      <c r="K118" s="257"/>
      <c r="L118" s="257"/>
      <c r="M118" s="257"/>
    </row>
    <row r="119" spans="1:13" ht="12.75">
      <c r="A119" s="257"/>
      <c r="B119" s="257"/>
      <c r="C119" s="257"/>
      <c r="D119" s="257"/>
      <c r="E119" s="257"/>
      <c r="F119" s="257"/>
      <c r="G119" s="257"/>
      <c r="H119" s="257"/>
      <c r="I119" s="257"/>
      <c r="J119" s="257"/>
      <c r="K119" s="257"/>
      <c r="L119" s="257"/>
      <c r="M119" s="257"/>
    </row>
    <row r="120" spans="1:13" ht="12.75">
      <c r="A120" s="257"/>
      <c r="B120" s="257"/>
      <c r="C120" s="257"/>
      <c r="D120" s="257"/>
      <c r="E120" s="257"/>
      <c r="F120" s="257"/>
      <c r="G120" s="257"/>
      <c r="H120" s="257"/>
      <c r="I120" s="257"/>
      <c r="J120" s="257"/>
      <c r="K120" s="257"/>
      <c r="L120" s="257"/>
      <c r="M120" s="257"/>
    </row>
    <row r="121" spans="1:13" ht="12.75">
      <c r="A121" s="257"/>
      <c r="B121" s="257"/>
      <c r="C121" s="257"/>
      <c r="D121" s="257"/>
      <c r="E121" s="257"/>
      <c r="F121" s="257"/>
      <c r="G121" s="257"/>
      <c r="H121" s="257"/>
      <c r="I121" s="257"/>
      <c r="J121" s="257"/>
      <c r="K121" s="257"/>
      <c r="L121" s="257"/>
      <c r="M121" s="257"/>
    </row>
    <row r="122" spans="1:13" ht="12.75">
      <c r="A122" s="257"/>
      <c r="B122" s="257"/>
      <c r="C122" s="257"/>
      <c r="D122" s="257"/>
      <c r="E122" s="257"/>
      <c r="F122" s="257"/>
      <c r="G122" s="257"/>
      <c r="H122" s="257"/>
      <c r="I122" s="257"/>
      <c r="J122" s="257"/>
      <c r="K122" s="257"/>
      <c r="L122" s="257"/>
      <c r="M122" s="257"/>
    </row>
    <row r="123" spans="1:13" ht="12.75">
      <c r="A123" s="257"/>
      <c r="B123" s="257"/>
      <c r="C123" s="257"/>
      <c r="D123" s="257"/>
      <c r="E123" s="257"/>
      <c r="F123" s="257"/>
      <c r="G123" s="257"/>
      <c r="H123" s="257"/>
      <c r="I123" s="257"/>
      <c r="J123" s="257"/>
      <c r="K123" s="257"/>
      <c r="L123" s="257"/>
      <c r="M123" s="257"/>
    </row>
    <row r="124" spans="1:13" ht="12.75">
      <c r="A124" s="257"/>
      <c r="B124" s="257"/>
      <c r="C124" s="257"/>
      <c r="D124" s="257"/>
      <c r="E124" s="257"/>
      <c r="F124" s="257"/>
      <c r="G124" s="257"/>
      <c r="H124" s="257"/>
      <c r="I124" s="257"/>
      <c r="J124" s="257"/>
      <c r="K124" s="257"/>
      <c r="L124" s="257"/>
      <c r="M124" s="257"/>
    </row>
    <row r="125" spans="1:13" ht="12.75">
      <c r="A125" s="257"/>
      <c r="B125" s="257"/>
      <c r="C125" s="257"/>
      <c r="D125" s="257"/>
      <c r="E125" s="257"/>
      <c r="F125" s="257"/>
      <c r="G125" s="257"/>
      <c r="H125" s="257"/>
      <c r="I125" s="257"/>
      <c r="J125" s="257"/>
      <c r="K125" s="257"/>
      <c r="L125" s="257"/>
      <c r="M125" s="257"/>
    </row>
    <row r="126" spans="1:13" ht="12.75">
      <c r="A126" s="257"/>
      <c r="B126" s="257"/>
      <c r="C126" s="257"/>
      <c r="D126" s="257"/>
      <c r="E126" s="257"/>
      <c r="F126" s="257"/>
      <c r="G126" s="257"/>
      <c r="H126" s="257"/>
      <c r="I126" s="257"/>
      <c r="J126" s="257"/>
      <c r="K126" s="257"/>
      <c r="L126" s="257"/>
      <c r="M126" s="257"/>
    </row>
    <row r="127" spans="1:13" ht="12.75">
      <c r="A127" s="257"/>
      <c r="B127" s="257"/>
      <c r="C127" s="257"/>
      <c r="D127" s="257"/>
      <c r="E127" s="257"/>
      <c r="F127" s="257"/>
      <c r="G127" s="257"/>
      <c r="H127" s="257"/>
      <c r="I127" s="257"/>
      <c r="J127" s="257"/>
      <c r="K127" s="257"/>
      <c r="L127" s="257"/>
      <c r="M127" s="257"/>
    </row>
    <row r="128" spans="1:13" ht="12.75">
      <c r="A128" s="257"/>
      <c r="B128" s="257"/>
      <c r="C128" s="257"/>
      <c r="D128" s="257"/>
      <c r="E128" s="257"/>
      <c r="F128" s="257"/>
      <c r="G128" s="257"/>
      <c r="H128" s="257"/>
      <c r="I128" s="257"/>
      <c r="J128" s="257"/>
      <c r="K128" s="257"/>
      <c r="L128" s="257"/>
      <c r="M128" s="257"/>
    </row>
    <row r="129" spans="1:13" ht="12.75">
      <c r="A129" s="257"/>
      <c r="B129" s="257"/>
      <c r="C129" s="257"/>
      <c r="D129" s="257"/>
      <c r="E129" s="257"/>
      <c r="F129" s="257"/>
      <c r="G129" s="257"/>
      <c r="H129" s="257"/>
      <c r="I129" s="257"/>
      <c r="J129" s="257"/>
      <c r="K129" s="257"/>
      <c r="L129" s="257"/>
      <c r="M129" s="257"/>
    </row>
    <row r="130" spans="1:13" ht="12.75">
      <c r="A130" s="257"/>
      <c r="B130" s="257"/>
      <c r="C130" s="257"/>
      <c r="D130" s="257"/>
      <c r="E130" s="257"/>
      <c r="F130" s="257"/>
      <c r="G130" s="257"/>
      <c r="H130" s="257"/>
      <c r="I130" s="257"/>
      <c r="J130" s="257"/>
      <c r="K130" s="257"/>
      <c r="L130" s="257"/>
      <c r="M130" s="257"/>
    </row>
    <row r="131" spans="1:13" ht="12.75">
      <c r="A131" s="257"/>
      <c r="B131" s="257"/>
      <c r="C131" s="257"/>
      <c r="D131" s="257"/>
      <c r="E131" s="257"/>
      <c r="F131" s="257"/>
      <c r="G131" s="257"/>
      <c r="H131" s="257"/>
      <c r="I131" s="257"/>
      <c r="J131" s="257"/>
      <c r="K131" s="257"/>
      <c r="L131" s="257"/>
      <c r="M131" s="257"/>
    </row>
    <row r="132" spans="1:13" ht="12.75">
      <c r="A132" s="257"/>
      <c r="B132" s="257"/>
      <c r="C132" s="257"/>
      <c r="D132" s="257"/>
      <c r="E132" s="257"/>
      <c r="F132" s="257"/>
      <c r="G132" s="257"/>
      <c r="H132" s="257"/>
      <c r="I132" s="257"/>
      <c r="J132" s="257"/>
      <c r="K132" s="257"/>
      <c r="L132" s="257"/>
      <c r="M132" s="257"/>
    </row>
    <row r="133" spans="1:13" ht="12.75">
      <c r="A133" s="257"/>
      <c r="B133" s="257"/>
      <c r="C133" s="257"/>
      <c r="D133" s="257"/>
      <c r="E133" s="257"/>
      <c r="F133" s="257"/>
      <c r="G133" s="257"/>
      <c r="H133" s="257"/>
      <c r="I133" s="257"/>
      <c r="J133" s="257"/>
      <c r="K133" s="257"/>
      <c r="L133" s="257"/>
      <c r="M133" s="257"/>
    </row>
    <row r="134" spans="1:13" ht="12.75">
      <c r="A134" s="257"/>
      <c r="B134" s="257"/>
      <c r="C134" s="257"/>
      <c r="D134" s="257"/>
      <c r="E134" s="257"/>
      <c r="F134" s="257"/>
      <c r="G134" s="257"/>
      <c r="H134" s="257"/>
      <c r="I134" s="257"/>
      <c r="J134" s="257"/>
      <c r="K134" s="257"/>
      <c r="L134" s="257"/>
      <c r="M134" s="257"/>
    </row>
    <row r="135" spans="1:13" ht="12.75">
      <c r="A135" s="257"/>
      <c r="B135" s="257"/>
      <c r="C135" s="257"/>
      <c r="D135" s="257"/>
      <c r="E135" s="257"/>
      <c r="F135" s="257"/>
      <c r="G135" s="257"/>
      <c r="H135" s="257"/>
      <c r="I135" s="257"/>
      <c r="J135" s="257"/>
      <c r="K135" s="257"/>
      <c r="L135" s="257"/>
      <c r="M135" s="257"/>
    </row>
    <row r="136" spans="1:13" ht="12.75">
      <c r="A136" s="257"/>
      <c r="B136" s="257"/>
      <c r="C136" s="257"/>
      <c r="D136" s="257"/>
      <c r="E136" s="257"/>
      <c r="F136" s="257"/>
      <c r="G136" s="257"/>
      <c r="H136" s="257"/>
      <c r="I136" s="257"/>
      <c r="J136" s="257"/>
      <c r="K136" s="257"/>
      <c r="L136" s="257"/>
      <c r="M136" s="257"/>
    </row>
    <row r="137" spans="1:13" ht="12.75">
      <c r="A137" s="257"/>
      <c r="B137" s="257"/>
      <c r="C137" s="257"/>
      <c r="D137" s="257"/>
      <c r="E137" s="257"/>
      <c r="F137" s="257"/>
      <c r="G137" s="257"/>
      <c r="H137" s="257"/>
      <c r="I137" s="257"/>
      <c r="J137" s="257"/>
      <c r="K137" s="257"/>
      <c r="L137" s="257"/>
      <c r="M137" s="257"/>
    </row>
    <row r="138" spans="1:13" ht="12.75">
      <c r="A138" s="257"/>
      <c r="B138" s="257"/>
      <c r="C138" s="257"/>
      <c r="D138" s="257"/>
      <c r="E138" s="257"/>
      <c r="F138" s="257"/>
      <c r="G138" s="257"/>
      <c r="H138" s="257"/>
      <c r="I138" s="257"/>
      <c r="J138" s="257"/>
      <c r="K138" s="257"/>
      <c r="L138" s="257"/>
      <c r="M138" s="257"/>
    </row>
    <row r="139" spans="1:13" ht="12.75">
      <c r="A139" s="257"/>
      <c r="B139" s="257"/>
      <c r="C139" s="257"/>
      <c r="D139" s="257"/>
      <c r="E139" s="257"/>
      <c r="F139" s="257"/>
      <c r="G139" s="257"/>
      <c r="H139" s="257"/>
      <c r="I139" s="257"/>
      <c r="J139" s="257"/>
      <c r="K139" s="257"/>
      <c r="L139" s="257"/>
      <c r="M139" s="257"/>
    </row>
    <row r="140" spans="1:13" ht="12.75">
      <c r="A140" s="257"/>
      <c r="B140" s="257"/>
      <c r="C140" s="257"/>
      <c r="D140" s="257"/>
      <c r="E140" s="257"/>
      <c r="F140" s="257"/>
      <c r="G140" s="257"/>
      <c r="H140" s="257"/>
      <c r="I140" s="257"/>
      <c r="J140" s="257"/>
      <c r="K140" s="257"/>
      <c r="L140" s="257"/>
      <c r="M140" s="257"/>
    </row>
    <row r="141" spans="1:13" ht="12.75">
      <c r="A141" s="257"/>
      <c r="B141" s="257"/>
      <c r="C141" s="257"/>
      <c r="D141" s="257"/>
      <c r="E141" s="257"/>
      <c r="F141" s="257"/>
      <c r="G141" s="257"/>
      <c r="H141" s="257"/>
      <c r="I141" s="257"/>
      <c r="J141" s="257"/>
      <c r="K141" s="257"/>
      <c r="L141" s="257"/>
      <c r="M141" s="257"/>
    </row>
    <row r="142" spans="1:13" ht="12.75">
      <c r="A142" s="257"/>
      <c r="B142" s="257"/>
      <c r="C142" s="257"/>
      <c r="D142" s="257"/>
      <c r="E142" s="257"/>
      <c r="F142" s="257"/>
      <c r="G142" s="257"/>
      <c r="H142" s="257"/>
      <c r="I142" s="257"/>
      <c r="J142" s="257"/>
      <c r="K142" s="257"/>
      <c r="L142" s="257"/>
      <c r="M142" s="257"/>
    </row>
    <row r="143" spans="1:13" ht="12.75">
      <c r="A143" s="257"/>
      <c r="B143" s="257"/>
      <c r="C143" s="257"/>
      <c r="D143" s="257"/>
      <c r="E143" s="257"/>
      <c r="F143" s="257"/>
      <c r="G143" s="257"/>
      <c r="H143" s="257"/>
      <c r="I143" s="257"/>
      <c r="J143" s="257"/>
      <c r="K143" s="257"/>
      <c r="L143" s="257"/>
      <c r="M143" s="257"/>
    </row>
    <row r="144" spans="1:13" ht="12.75">
      <c r="A144" s="257"/>
      <c r="B144" s="257"/>
      <c r="C144" s="257"/>
      <c r="D144" s="257"/>
      <c r="E144" s="257"/>
      <c r="F144" s="257"/>
      <c r="G144" s="257"/>
      <c r="H144" s="257"/>
      <c r="I144" s="257"/>
      <c r="J144" s="257"/>
      <c r="K144" s="257"/>
      <c r="L144" s="257"/>
      <c r="M144" s="257"/>
    </row>
    <row r="145" spans="1:13" ht="12.75">
      <c r="A145" s="257"/>
      <c r="B145" s="257"/>
      <c r="C145" s="257"/>
      <c r="D145" s="257"/>
      <c r="E145" s="257"/>
      <c r="F145" s="257"/>
      <c r="G145" s="257"/>
      <c r="H145" s="257"/>
      <c r="I145" s="257"/>
      <c r="J145" s="257"/>
      <c r="K145" s="257"/>
      <c r="L145" s="257"/>
      <c r="M145" s="257"/>
    </row>
    <row r="146" spans="1:13" ht="12.75">
      <c r="A146" s="257"/>
      <c r="B146" s="257"/>
      <c r="C146" s="257"/>
      <c r="D146" s="257"/>
      <c r="E146" s="257"/>
      <c r="F146" s="257"/>
      <c r="G146" s="257"/>
      <c r="H146" s="257"/>
      <c r="I146" s="257"/>
      <c r="J146" s="257"/>
      <c r="K146" s="257"/>
      <c r="L146" s="257"/>
      <c r="M146" s="257"/>
    </row>
    <row r="147" spans="1:13" ht="12.75">
      <c r="A147" s="257"/>
      <c r="B147" s="257"/>
      <c r="C147" s="257"/>
      <c r="D147" s="257"/>
      <c r="E147" s="257"/>
      <c r="F147" s="257"/>
      <c r="G147" s="257"/>
      <c r="H147" s="257"/>
      <c r="I147" s="257"/>
      <c r="J147" s="257"/>
      <c r="K147" s="257"/>
      <c r="L147" s="257"/>
      <c r="M147" s="257"/>
    </row>
    <row r="148" spans="1:13" ht="12.75">
      <c r="A148" s="257"/>
      <c r="B148" s="257"/>
      <c r="C148" s="257"/>
      <c r="D148" s="257"/>
      <c r="E148" s="257"/>
      <c r="F148" s="257"/>
      <c r="G148" s="257"/>
      <c r="H148" s="257"/>
      <c r="I148" s="257"/>
      <c r="J148" s="257"/>
      <c r="K148" s="257"/>
      <c r="L148" s="257"/>
      <c r="M148" s="257"/>
    </row>
    <row r="149" spans="1:13" ht="12.75">
      <c r="A149" s="257"/>
      <c r="B149" s="257"/>
      <c r="C149" s="257"/>
      <c r="D149" s="257"/>
      <c r="E149" s="257"/>
      <c r="F149" s="257"/>
      <c r="G149" s="257"/>
      <c r="H149" s="257"/>
      <c r="I149" s="257"/>
      <c r="J149" s="257"/>
      <c r="K149" s="257"/>
      <c r="L149" s="257"/>
      <c r="M149" s="257"/>
    </row>
    <row r="150" spans="1:13" ht="12.75">
      <c r="A150" s="257"/>
      <c r="B150" s="257"/>
      <c r="C150" s="257"/>
      <c r="D150" s="257"/>
      <c r="E150" s="257"/>
      <c r="F150" s="257"/>
      <c r="G150" s="257"/>
      <c r="H150" s="257"/>
      <c r="I150" s="257"/>
      <c r="J150" s="257"/>
      <c r="K150" s="257"/>
      <c r="L150" s="257"/>
      <c r="M150" s="257"/>
    </row>
    <row r="151" spans="1:13" ht="12.75">
      <c r="A151" s="257"/>
      <c r="B151" s="257"/>
      <c r="C151" s="257"/>
      <c r="D151" s="257"/>
      <c r="E151" s="257"/>
      <c r="F151" s="257"/>
      <c r="G151" s="257"/>
      <c r="H151" s="257"/>
      <c r="I151" s="257"/>
      <c r="J151" s="257"/>
      <c r="K151" s="257"/>
      <c r="L151" s="257"/>
      <c r="M151" s="257"/>
    </row>
    <row r="152" spans="1:13" ht="12.75">
      <c r="A152" s="257"/>
      <c r="B152" s="257"/>
      <c r="C152" s="257"/>
      <c r="D152" s="257"/>
      <c r="E152" s="257"/>
      <c r="F152" s="257"/>
      <c r="G152" s="257"/>
      <c r="H152" s="257"/>
      <c r="I152" s="257"/>
      <c r="J152" s="257"/>
      <c r="K152" s="257"/>
      <c r="L152" s="257"/>
      <c r="M152" s="257"/>
    </row>
    <row r="153" spans="1:13" ht="12.75">
      <c r="A153" s="257"/>
      <c r="B153" s="257"/>
      <c r="C153" s="257"/>
      <c r="D153" s="257"/>
      <c r="E153" s="257"/>
      <c r="F153" s="257"/>
      <c r="G153" s="257"/>
      <c r="H153" s="257"/>
      <c r="I153" s="257"/>
      <c r="J153" s="257"/>
      <c r="K153" s="257"/>
      <c r="L153" s="257"/>
      <c r="M153" s="257"/>
    </row>
    <row r="154" spans="1:13" ht="12.75">
      <c r="A154" s="257"/>
      <c r="B154" s="257"/>
      <c r="C154" s="257"/>
      <c r="D154" s="257"/>
      <c r="E154" s="257"/>
      <c r="F154" s="257"/>
      <c r="G154" s="257"/>
      <c r="H154" s="257"/>
      <c r="I154" s="257"/>
      <c r="J154" s="257"/>
      <c r="K154" s="257"/>
      <c r="L154" s="257"/>
      <c r="M154" s="257"/>
    </row>
    <row r="155" spans="1:13" ht="12.75">
      <c r="A155" s="257"/>
      <c r="B155" s="257"/>
      <c r="C155" s="257"/>
      <c r="D155" s="257"/>
      <c r="E155" s="257"/>
      <c r="F155" s="257"/>
      <c r="G155" s="257"/>
      <c r="H155" s="257"/>
      <c r="I155" s="257"/>
      <c r="J155" s="257"/>
      <c r="K155" s="257"/>
      <c r="L155" s="257"/>
      <c r="M155" s="257"/>
    </row>
    <row r="156" spans="1:13" ht="12.75">
      <c r="A156" s="257"/>
      <c r="B156" s="257"/>
      <c r="C156" s="257"/>
      <c r="D156" s="257"/>
      <c r="E156" s="257"/>
      <c r="F156" s="257"/>
      <c r="G156" s="257"/>
      <c r="H156" s="257"/>
      <c r="I156" s="257"/>
      <c r="J156" s="257"/>
      <c r="K156" s="257"/>
      <c r="L156" s="257"/>
      <c r="M156" s="257"/>
    </row>
    <row r="157" spans="1:13" ht="12.75">
      <c r="A157" s="257"/>
      <c r="B157" s="257"/>
      <c r="C157" s="257"/>
      <c r="D157" s="257"/>
      <c r="E157" s="257"/>
      <c r="F157" s="257"/>
      <c r="G157" s="257"/>
      <c r="H157" s="257"/>
      <c r="I157" s="257"/>
      <c r="J157" s="257"/>
      <c r="K157" s="257"/>
      <c r="L157" s="257"/>
      <c r="M157" s="257"/>
    </row>
    <row r="158" spans="1:13" ht="12.75">
      <c r="A158" s="257"/>
      <c r="B158" s="257"/>
      <c r="C158" s="257"/>
      <c r="D158" s="257"/>
      <c r="E158" s="257"/>
      <c r="F158" s="257"/>
      <c r="G158" s="257"/>
      <c r="H158" s="257"/>
      <c r="I158" s="257"/>
      <c r="J158" s="257"/>
      <c r="K158" s="257"/>
      <c r="L158" s="257"/>
      <c r="M158" s="257"/>
    </row>
    <row r="159" spans="1:13" ht="12.75">
      <c r="A159" s="257"/>
      <c r="B159" s="257"/>
      <c r="C159" s="257"/>
      <c r="D159" s="257"/>
      <c r="E159" s="257"/>
      <c r="F159" s="257"/>
      <c r="G159" s="257"/>
      <c r="H159" s="257"/>
      <c r="I159" s="257"/>
      <c r="J159" s="257"/>
      <c r="K159" s="257"/>
      <c r="L159" s="257"/>
      <c r="M159" s="257"/>
    </row>
    <row r="160" spans="1:13" ht="12.75">
      <c r="A160" s="257"/>
      <c r="B160" s="257"/>
      <c r="C160" s="257"/>
      <c r="D160" s="257"/>
      <c r="E160" s="257"/>
      <c r="F160" s="257"/>
      <c r="G160" s="257"/>
      <c r="H160" s="257"/>
      <c r="I160" s="257"/>
      <c r="J160" s="257"/>
      <c r="K160" s="257"/>
      <c r="L160" s="257"/>
      <c r="M160" s="257"/>
    </row>
    <row r="161" spans="1:13" ht="12.75">
      <c r="A161" s="257"/>
      <c r="B161" s="257"/>
      <c r="C161" s="257"/>
      <c r="D161" s="257"/>
      <c r="E161" s="257"/>
      <c r="F161" s="257"/>
      <c r="G161" s="257"/>
      <c r="H161" s="257"/>
      <c r="I161" s="257"/>
      <c r="J161" s="257"/>
      <c r="K161" s="257"/>
      <c r="L161" s="257"/>
      <c r="M161" s="257"/>
    </row>
    <row r="162" spans="1:13" ht="12.75">
      <c r="A162" s="257"/>
      <c r="B162" s="257"/>
      <c r="C162" s="257"/>
      <c r="D162" s="257"/>
      <c r="E162" s="257"/>
      <c r="F162" s="257"/>
      <c r="G162" s="257"/>
      <c r="H162" s="257"/>
      <c r="I162" s="257"/>
      <c r="J162" s="257"/>
      <c r="K162" s="257"/>
      <c r="L162" s="257"/>
      <c r="M162" s="257"/>
    </row>
    <row r="163" spans="1:13" ht="12.75">
      <c r="A163" s="257"/>
      <c r="B163" s="257"/>
      <c r="C163" s="257"/>
      <c r="D163" s="257"/>
      <c r="E163" s="257"/>
      <c r="F163" s="257"/>
      <c r="G163" s="257"/>
      <c r="H163" s="257"/>
      <c r="I163" s="257"/>
      <c r="J163" s="257"/>
      <c r="K163" s="257"/>
      <c r="L163" s="257"/>
      <c r="M163" s="257"/>
    </row>
    <row r="164" spans="1:13" ht="12.75">
      <c r="A164" s="257"/>
      <c r="B164" s="257"/>
      <c r="C164" s="257"/>
      <c r="D164" s="257"/>
      <c r="E164" s="257"/>
      <c r="F164" s="257"/>
      <c r="G164" s="257"/>
      <c r="H164" s="257"/>
      <c r="I164" s="257"/>
      <c r="J164" s="257"/>
      <c r="K164" s="257"/>
      <c r="L164" s="257"/>
      <c r="M164" s="257"/>
    </row>
    <row r="165" spans="1:13" ht="12.75">
      <c r="A165" s="257"/>
      <c r="B165" s="257"/>
      <c r="C165" s="257"/>
      <c r="D165" s="257"/>
      <c r="E165" s="257"/>
      <c r="F165" s="257"/>
      <c r="G165" s="257"/>
      <c r="H165" s="257"/>
      <c r="I165" s="257"/>
      <c r="J165" s="257"/>
      <c r="K165" s="257"/>
      <c r="L165" s="257"/>
      <c r="M165" s="257"/>
    </row>
    <row r="166" spans="1:13" ht="12.75">
      <c r="A166" s="257"/>
      <c r="B166" s="257"/>
      <c r="C166" s="257"/>
      <c r="D166" s="257"/>
      <c r="E166" s="257"/>
      <c r="F166" s="257"/>
      <c r="G166" s="257"/>
      <c r="H166" s="257"/>
      <c r="I166" s="257"/>
      <c r="J166" s="257"/>
      <c r="K166" s="257"/>
      <c r="L166" s="257"/>
      <c r="M166" s="257"/>
    </row>
    <row r="167" spans="1:13" ht="12.75">
      <c r="A167" s="257"/>
      <c r="B167" s="257"/>
      <c r="C167" s="257"/>
      <c r="D167" s="257"/>
      <c r="E167" s="257"/>
      <c r="F167" s="257"/>
      <c r="G167" s="257"/>
      <c r="H167" s="257"/>
      <c r="I167" s="257"/>
      <c r="J167" s="257"/>
      <c r="K167" s="257"/>
      <c r="L167" s="257"/>
      <c r="M167" s="257"/>
    </row>
    <row r="168" spans="1:13" ht="12.75">
      <c r="A168" s="257"/>
      <c r="B168" s="257"/>
      <c r="C168" s="257"/>
      <c r="D168" s="257"/>
      <c r="E168" s="257"/>
      <c r="F168" s="257"/>
      <c r="G168" s="257"/>
      <c r="H168" s="257"/>
      <c r="I168" s="257"/>
      <c r="J168" s="257"/>
      <c r="K168" s="257"/>
      <c r="L168" s="257"/>
      <c r="M168" s="257"/>
    </row>
    <row r="169" spans="1:13" ht="12.75">
      <c r="A169" s="257"/>
      <c r="B169" s="257"/>
      <c r="C169" s="257"/>
      <c r="D169" s="257"/>
      <c r="E169" s="257"/>
      <c r="F169" s="257"/>
      <c r="G169" s="257"/>
      <c r="H169" s="257"/>
      <c r="I169" s="257"/>
      <c r="J169" s="257"/>
      <c r="K169" s="257"/>
      <c r="L169" s="257"/>
      <c r="M169" s="257"/>
    </row>
    <row r="170" spans="1:13" ht="12.75">
      <c r="A170" s="257"/>
      <c r="B170" s="257"/>
      <c r="C170" s="257"/>
      <c r="D170" s="257"/>
      <c r="E170" s="257"/>
      <c r="F170" s="257"/>
      <c r="G170" s="257"/>
      <c r="H170" s="257"/>
      <c r="I170" s="257"/>
      <c r="J170" s="257"/>
      <c r="K170" s="257"/>
      <c r="L170" s="257"/>
      <c r="M170" s="257"/>
    </row>
    <row r="171" spans="1:13" ht="12.75">
      <c r="A171" s="257"/>
      <c r="B171" s="257"/>
      <c r="C171" s="257"/>
      <c r="D171" s="257"/>
      <c r="E171" s="257"/>
      <c r="F171" s="257"/>
      <c r="G171" s="257"/>
      <c r="H171" s="257"/>
      <c r="I171" s="257"/>
      <c r="J171" s="257"/>
      <c r="K171" s="257"/>
      <c r="L171" s="257"/>
      <c r="M171" s="257"/>
    </row>
    <row r="172" spans="1:13" ht="12.75">
      <c r="A172" s="257"/>
      <c r="B172" s="257"/>
      <c r="C172" s="257"/>
      <c r="D172" s="257"/>
      <c r="E172" s="257"/>
      <c r="F172" s="257"/>
      <c r="G172" s="257"/>
      <c r="H172" s="257"/>
      <c r="I172" s="257"/>
      <c r="J172" s="257"/>
      <c r="K172" s="257"/>
      <c r="L172" s="257"/>
      <c r="M172" s="257"/>
    </row>
    <row r="173" spans="1:13" ht="12.75">
      <c r="A173" s="257"/>
      <c r="B173" s="257"/>
      <c r="C173" s="257"/>
      <c r="D173" s="257"/>
      <c r="E173" s="257"/>
      <c r="F173" s="257"/>
      <c r="G173" s="257"/>
      <c r="H173" s="257"/>
      <c r="I173" s="257"/>
      <c r="J173" s="257"/>
      <c r="K173" s="257"/>
      <c r="L173" s="257"/>
      <c r="M173" s="257"/>
    </row>
    <row r="174" spans="1:13" ht="12.75">
      <c r="A174" s="257"/>
      <c r="B174" s="257"/>
      <c r="C174" s="257"/>
      <c r="D174" s="257"/>
      <c r="E174" s="257"/>
      <c r="F174" s="257"/>
      <c r="G174" s="257"/>
      <c r="H174" s="257"/>
      <c r="I174" s="257"/>
      <c r="J174" s="257"/>
      <c r="K174" s="257"/>
      <c r="L174" s="257"/>
      <c r="M174" s="257"/>
    </row>
    <row r="175" spans="1:13" ht="12.75">
      <c r="A175" s="257"/>
      <c r="B175" s="257"/>
      <c r="C175" s="257"/>
      <c r="D175" s="257"/>
      <c r="E175" s="257"/>
      <c r="F175" s="257"/>
      <c r="G175" s="257"/>
      <c r="H175" s="257"/>
      <c r="I175" s="257"/>
      <c r="J175" s="257"/>
      <c r="K175" s="257"/>
      <c r="L175" s="257"/>
      <c r="M175" s="257"/>
    </row>
    <row r="176" spans="1:13" ht="12.75">
      <c r="A176" s="257"/>
      <c r="B176" s="257"/>
      <c r="C176" s="257"/>
      <c r="D176" s="257"/>
      <c r="E176" s="257"/>
      <c r="F176" s="257"/>
      <c r="G176" s="257"/>
      <c r="H176" s="257"/>
      <c r="I176" s="257"/>
      <c r="J176" s="257"/>
      <c r="K176" s="257"/>
      <c r="L176" s="257"/>
      <c r="M176" s="257"/>
    </row>
    <row r="177" spans="1:13" ht="12.75">
      <c r="A177" s="257"/>
      <c r="B177" s="257"/>
      <c r="C177" s="257"/>
      <c r="D177" s="257"/>
      <c r="E177" s="257"/>
      <c r="F177" s="257"/>
      <c r="G177" s="257"/>
      <c r="H177" s="257"/>
      <c r="I177" s="257"/>
      <c r="J177" s="257"/>
      <c r="K177" s="257"/>
      <c r="L177" s="257"/>
      <c r="M177" s="257"/>
    </row>
    <row r="178" spans="1:13" ht="12.75">
      <c r="A178" s="257"/>
      <c r="B178" s="257"/>
      <c r="C178" s="257"/>
      <c r="D178" s="257"/>
      <c r="E178" s="257"/>
      <c r="F178" s="257"/>
      <c r="G178" s="257"/>
      <c r="H178" s="257"/>
      <c r="I178" s="257"/>
      <c r="J178" s="257"/>
      <c r="K178" s="257"/>
      <c r="L178" s="257"/>
      <c r="M178" s="257"/>
    </row>
    <row r="179" spans="1:13" ht="12.75">
      <c r="A179" s="257"/>
      <c r="B179" s="257"/>
      <c r="C179" s="257"/>
      <c r="D179" s="257"/>
      <c r="E179" s="257"/>
      <c r="F179" s="257"/>
      <c r="G179" s="257"/>
      <c r="H179" s="257"/>
      <c r="I179" s="257"/>
      <c r="J179" s="257"/>
      <c r="K179" s="257"/>
      <c r="L179" s="257"/>
      <c r="M179" s="257"/>
    </row>
    <row r="180" spans="1:13" ht="12.75">
      <c r="A180" s="257"/>
      <c r="B180" s="257"/>
      <c r="C180" s="257"/>
      <c r="D180" s="257"/>
      <c r="E180" s="257"/>
      <c r="F180" s="257"/>
      <c r="G180" s="257"/>
      <c r="H180" s="257"/>
      <c r="I180" s="257"/>
      <c r="J180" s="257"/>
      <c r="K180" s="257"/>
      <c r="L180" s="257"/>
      <c r="M180" s="257"/>
    </row>
    <row r="181" spans="1:13" ht="12.75">
      <c r="A181" s="257"/>
      <c r="B181" s="257"/>
      <c r="C181" s="257"/>
      <c r="D181" s="257"/>
      <c r="E181" s="257"/>
      <c r="F181" s="257"/>
      <c r="G181" s="257"/>
      <c r="H181" s="257"/>
      <c r="I181" s="257"/>
      <c r="J181" s="257"/>
      <c r="K181" s="257"/>
      <c r="L181" s="257"/>
      <c r="M181" s="257"/>
    </row>
    <row r="182" spans="1:13" ht="12.75">
      <c r="A182" s="257"/>
      <c r="B182" s="257"/>
      <c r="C182" s="257"/>
      <c r="D182" s="257"/>
      <c r="E182" s="257"/>
      <c r="F182" s="257"/>
      <c r="G182" s="257"/>
      <c r="H182" s="257"/>
      <c r="I182" s="257"/>
      <c r="J182" s="257"/>
      <c r="K182" s="257"/>
      <c r="L182" s="257"/>
      <c r="M182" s="257"/>
    </row>
    <row r="183" spans="1:13" ht="12.75">
      <c r="A183" s="257"/>
      <c r="B183" s="257"/>
      <c r="C183" s="257"/>
      <c r="D183" s="257"/>
      <c r="E183" s="257"/>
      <c r="F183" s="257"/>
      <c r="G183" s="257"/>
      <c r="H183" s="257"/>
      <c r="I183" s="257"/>
      <c r="J183" s="257"/>
      <c r="K183" s="257"/>
      <c r="L183" s="257"/>
      <c r="M183" s="257"/>
    </row>
    <row r="184" spans="1:13" ht="12.75">
      <c r="A184" s="257"/>
      <c r="B184" s="257"/>
      <c r="C184" s="257"/>
      <c r="D184" s="257"/>
      <c r="E184" s="257"/>
      <c r="F184" s="257"/>
      <c r="G184" s="257"/>
      <c r="H184" s="257"/>
      <c r="I184" s="257"/>
      <c r="J184" s="257"/>
      <c r="K184" s="257"/>
      <c r="L184" s="257"/>
      <c r="M184" s="257"/>
    </row>
    <row r="185" spans="1:13" ht="12.75">
      <c r="A185" s="257"/>
      <c r="B185" s="257"/>
      <c r="C185" s="257"/>
      <c r="D185" s="257"/>
      <c r="E185" s="257"/>
      <c r="F185" s="257"/>
      <c r="G185" s="257"/>
      <c r="H185" s="257"/>
      <c r="I185" s="257"/>
      <c r="J185" s="257"/>
      <c r="K185" s="257"/>
      <c r="L185" s="257"/>
      <c r="M185" s="257"/>
    </row>
    <row r="186" spans="1:13" ht="12.75">
      <c r="A186" s="257"/>
      <c r="B186" s="257"/>
      <c r="C186" s="257"/>
      <c r="D186" s="257"/>
      <c r="E186" s="257"/>
      <c r="F186" s="257"/>
      <c r="G186" s="257"/>
      <c r="H186" s="257"/>
      <c r="I186" s="257"/>
      <c r="J186" s="257"/>
      <c r="K186" s="257"/>
      <c r="L186" s="257"/>
      <c r="M186" s="257"/>
    </row>
    <row r="187" spans="1:13" ht="12.75">
      <c r="A187" s="257"/>
      <c r="B187" s="257"/>
      <c r="C187" s="257"/>
      <c r="D187" s="257"/>
      <c r="E187" s="257"/>
      <c r="F187" s="257"/>
      <c r="G187" s="257"/>
      <c r="H187" s="257"/>
      <c r="I187" s="257"/>
      <c r="J187" s="257"/>
      <c r="K187" s="257"/>
      <c r="L187" s="257"/>
      <c r="M187" s="257"/>
    </row>
    <row r="188" spans="1:13" ht="12.75">
      <c r="A188" s="257"/>
      <c r="B188" s="257"/>
      <c r="C188" s="257"/>
      <c r="D188" s="257"/>
      <c r="E188" s="257"/>
      <c r="F188" s="257"/>
      <c r="G188" s="257"/>
      <c r="H188" s="257"/>
      <c r="I188" s="257"/>
      <c r="J188" s="257"/>
      <c r="K188" s="257"/>
      <c r="L188" s="257"/>
      <c r="M188" s="257"/>
    </row>
    <row r="189" spans="1:13" ht="12.75">
      <c r="A189" s="257"/>
      <c r="B189" s="257"/>
      <c r="C189" s="257"/>
      <c r="D189" s="257"/>
      <c r="E189" s="257"/>
      <c r="F189" s="257"/>
      <c r="G189" s="257"/>
      <c r="H189" s="257"/>
      <c r="I189" s="257"/>
      <c r="J189" s="257"/>
      <c r="K189" s="257"/>
      <c r="L189" s="257"/>
      <c r="M189" s="257"/>
    </row>
    <row r="190" spans="1:13" ht="12.75">
      <c r="A190" s="257"/>
      <c r="B190" s="257"/>
      <c r="C190" s="257"/>
      <c r="D190" s="257"/>
      <c r="E190" s="257"/>
      <c r="F190" s="257"/>
      <c r="G190" s="257"/>
      <c r="H190" s="257"/>
      <c r="I190" s="257"/>
      <c r="J190" s="257"/>
      <c r="K190" s="257"/>
      <c r="L190" s="257"/>
      <c r="M190" s="257"/>
    </row>
    <row r="191" spans="1:13" ht="12.75">
      <c r="A191" s="257"/>
      <c r="B191" s="257"/>
      <c r="C191" s="257"/>
      <c r="D191" s="257"/>
      <c r="E191" s="257"/>
      <c r="F191" s="257"/>
      <c r="G191" s="257"/>
      <c r="H191" s="257"/>
      <c r="I191" s="257"/>
      <c r="J191" s="257"/>
      <c r="K191" s="257"/>
      <c r="L191" s="257"/>
      <c r="M191" s="257"/>
    </row>
    <row r="192" spans="1:13" ht="12.75">
      <c r="A192" s="257"/>
      <c r="B192" s="257"/>
      <c r="C192" s="257"/>
      <c r="D192" s="257"/>
      <c r="E192" s="257"/>
      <c r="F192" s="257"/>
      <c r="G192" s="257"/>
      <c r="H192" s="257"/>
      <c r="I192" s="257"/>
      <c r="J192" s="257"/>
      <c r="K192" s="257"/>
      <c r="L192" s="257"/>
      <c r="M192" s="257"/>
    </row>
    <row r="193" spans="1:13" ht="12.75">
      <c r="A193" s="257"/>
      <c r="B193" s="257"/>
      <c r="C193" s="257"/>
      <c r="D193" s="257"/>
      <c r="E193" s="257"/>
      <c r="F193" s="257"/>
      <c r="G193" s="257"/>
      <c r="H193" s="257"/>
      <c r="I193" s="257"/>
      <c r="J193" s="257"/>
      <c r="K193" s="257"/>
      <c r="L193" s="257"/>
      <c r="M193" s="257"/>
    </row>
    <row r="194" spans="1:13" ht="12.75">
      <c r="A194" s="257"/>
      <c r="B194" s="257"/>
      <c r="C194" s="257"/>
      <c r="D194" s="257"/>
      <c r="E194" s="257"/>
      <c r="F194" s="257"/>
      <c r="G194" s="257"/>
      <c r="H194" s="257"/>
      <c r="I194" s="257"/>
      <c r="J194" s="257"/>
      <c r="K194" s="257"/>
      <c r="L194" s="257"/>
      <c r="M194" s="257"/>
    </row>
    <row r="195" spans="1:13" ht="12.75">
      <c r="A195" s="257"/>
      <c r="B195" s="257"/>
      <c r="C195" s="257"/>
      <c r="D195" s="257"/>
      <c r="E195" s="257"/>
      <c r="F195" s="257"/>
      <c r="G195" s="257"/>
      <c r="H195" s="257"/>
      <c r="I195" s="257"/>
      <c r="J195" s="257"/>
      <c r="K195" s="257"/>
      <c r="L195" s="257"/>
      <c r="M195" s="257"/>
    </row>
    <row r="196" spans="1:13" ht="12.75">
      <c r="A196" s="257"/>
      <c r="B196" s="257"/>
      <c r="C196" s="257"/>
      <c r="D196" s="257"/>
      <c r="E196" s="257"/>
      <c r="F196" s="257"/>
      <c r="G196" s="257"/>
      <c r="H196" s="257"/>
      <c r="I196" s="257"/>
      <c r="J196" s="257"/>
      <c r="K196" s="257"/>
      <c r="L196" s="257"/>
      <c r="M196" s="257"/>
    </row>
    <row r="197" spans="1:13" ht="12.75">
      <c r="A197" s="257"/>
      <c r="B197" s="257"/>
      <c r="C197" s="257"/>
      <c r="D197" s="257"/>
      <c r="E197" s="257"/>
      <c r="F197" s="257"/>
      <c r="G197" s="257"/>
      <c r="H197" s="257"/>
      <c r="I197" s="257"/>
      <c r="J197" s="257"/>
      <c r="K197" s="257"/>
      <c r="L197" s="257"/>
      <c r="M197" s="257"/>
    </row>
    <row r="198" spans="1:13" ht="12.75">
      <c r="A198" s="257"/>
      <c r="B198" s="257"/>
      <c r="C198" s="257"/>
      <c r="D198" s="257"/>
      <c r="E198" s="257"/>
      <c r="F198" s="257"/>
      <c r="G198" s="257"/>
      <c r="H198" s="257"/>
      <c r="I198" s="257"/>
      <c r="J198" s="257"/>
      <c r="K198" s="257"/>
      <c r="L198" s="257"/>
      <c r="M198" s="257"/>
    </row>
    <row r="199" spans="1:13" ht="12.75">
      <c r="A199" s="257"/>
      <c r="B199" s="257"/>
      <c r="C199" s="257"/>
      <c r="D199" s="257"/>
      <c r="E199" s="257"/>
      <c r="F199" s="257"/>
      <c r="G199" s="257"/>
      <c r="H199" s="257"/>
      <c r="I199" s="257"/>
      <c r="J199" s="257"/>
      <c r="K199" s="257"/>
      <c r="L199" s="257"/>
      <c r="M199" s="257"/>
    </row>
    <row r="200" spans="1:13" ht="12.75">
      <c r="A200" s="257"/>
      <c r="B200" s="257"/>
      <c r="C200" s="257"/>
      <c r="D200" s="257"/>
      <c r="E200" s="257"/>
      <c r="F200" s="257"/>
      <c r="G200" s="257"/>
      <c r="H200" s="257"/>
      <c r="I200" s="257"/>
      <c r="J200" s="257"/>
      <c r="K200" s="257"/>
      <c r="L200" s="257"/>
      <c r="M200" s="257"/>
    </row>
    <row r="201" spans="1:13" ht="12.75">
      <c r="A201" s="257"/>
      <c r="B201" s="257"/>
      <c r="C201" s="257"/>
      <c r="D201" s="257"/>
      <c r="E201" s="257"/>
      <c r="F201" s="257"/>
      <c r="G201" s="257"/>
      <c r="H201" s="257"/>
      <c r="I201" s="257"/>
      <c r="J201" s="257"/>
      <c r="K201" s="257"/>
      <c r="L201" s="257"/>
      <c r="M201" s="257"/>
    </row>
    <row r="202" spans="1:13" ht="12.75">
      <c r="A202" s="257"/>
      <c r="B202" s="257"/>
      <c r="C202" s="257"/>
      <c r="D202" s="257"/>
      <c r="E202" s="257"/>
      <c r="F202" s="257"/>
      <c r="G202" s="257"/>
      <c r="H202" s="257"/>
      <c r="I202" s="257"/>
      <c r="J202" s="257"/>
      <c r="K202" s="257"/>
      <c r="L202" s="257"/>
      <c r="M202" s="257"/>
    </row>
    <row r="203" spans="1:13" ht="12.75">
      <c r="A203" s="257"/>
      <c r="B203" s="257"/>
      <c r="C203" s="257"/>
      <c r="D203" s="257"/>
      <c r="E203" s="257"/>
      <c r="F203" s="257"/>
      <c r="G203" s="257"/>
      <c r="H203" s="257"/>
      <c r="I203" s="257"/>
      <c r="J203" s="257"/>
      <c r="K203" s="257"/>
      <c r="L203" s="257"/>
      <c r="M203" s="257"/>
    </row>
    <row r="204" spans="1:13" ht="12.75">
      <c r="A204" s="257"/>
      <c r="B204" s="257"/>
      <c r="C204" s="257"/>
      <c r="D204" s="257"/>
      <c r="E204" s="257"/>
      <c r="F204" s="257"/>
      <c r="G204" s="257"/>
      <c r="H204" s="257"/>
      <c r="I204" s="257"/>
      <c r="J204" s="257"/>
      <c r="K204" s="257"/>
      <c r="L204" s="257"/>
      <c r="M204" s="257"/>
    </row>
    <row r="205" spans="1:13" ht="12.75">
      <c r="A205" s="257"/>
      <c r="B205" s="257"/>
      <c r="C205" s="257"/>
      <c r="D205" s="257"/>
      <c r="E205" s="257"/>
      <c r="F205" s="257"/>
      <c r="G205" s="257"/>
      <c r="H205" s="257"/>
      <c r="I205" s="257"/>
      <c r="J205" s="257"/>
      <c r="K205" s="257"/>
      <c r="L205" s="257"/>
      <c r="M205" s="257"/>
    </row>
    <row r="206" spans="1:13" ht="12.75">
      <c r="A206" s="257"/>
      <c r="B206" s="257"/>
      <c r="C206" s="257"/>
      <c r="D206" s="257"/>
      <c r="E206" s="257"/>
      <c r="F206" s="257"/>
      <c r="G206" s="257"/>
      <c r="H206" s="257"/>
      <c r="I206" s="257"/>
      <c r="J206" s="257"/>
      <c r="K206" s="257"/>
      <c r="L206" s="257"/>
      <c r="M206" s="257"/>
    </row>
    <row r="207" spans="1:13" ht="12.75">
      <c r="A207" s="257"/>
      <c r="B207" s="257"/>
      <c r="C207" s="257"/>
      <c r="D207" s="257"/>
      <c r="E207" s="257"/>
      <c r="F207" s="257"/>
      <c r="G207" s="257"/>
      <c r="H207" s="257"/>
      <c r="I207" s="257"/>
      <c r="J207" s="257"/>
      <c r="K207" s="257"/>
      <c r="L207" s="257"/>
      <c r="M207" s="257"/>
    </row>
    <row r="208" spans="1:13" ht="12.75">
      <c r="A208" s="257"/>
      <c r="B208" s="257"/>
      <c r="C208" s="257"/>
      <c r="D208" s="257"/>
      <c r="E208" s="257"/>
      <c r="F208" s="257"/>
      <c r="G208" s="257"/>
      <c r="H208" s="257"/>
      <c r="I208" s="257"/>
      <c r="J208" s="257"/>
      <c r="K208" s="257"/>
      <c r="L208" s="257"/>
      <c r="M208" s="257"/>
    </row>
    <row r="209" spans="1:13" ht="12.75">
      <c r="A209" s="257"/>
      <c r="B209" s="257"/>
      <c r="C209" s="257"/>
      <c r="D209" s="257"/>
      <c r="E209" s="257"/>
      <c r="F209" s="257"/>
      <c r="G209" s="257"/>
      <c r="H209" s="257"/>
      <c r="I209" s="257"/>
      <c r="J209" s="257"/>
      <c r="K209" s="257"/>
      <c r="L209" s="257"/>
      <c r="M209" s="257"/>
    </row>
    <row r="210" spans="1:13" ht="12.75">
      <c r="A210" s="257"/>
      <c r="B210" s="257"/>
      <c r="C210" s="257"/>
      <c r="D210" s="257"/>
      <c r="E210" s="257"/>
      <c r="F210" s="257"/>
      <c r="G210" s="257"/>
      <c r="H210" s="257"/>
      <c r="I210" s="257"/>
      <c r="J210" s="257"/>
      <c r="K210" s="257"/>
      <c r="L210" s="257"/>
      <c r="M210" s="257"/>
    </row>
    <row r="211" spans="1:13" ht="12.75">
      <c r="A211" s="257"/>
      <c r="B211" s="257"/>
      <c r="C211" s="257"/>
      <c r="D211" s="257"/>
      <c r="E211" s="257"/>
      <c r="F211" s="257"/>
      <c r="G211" s="257"/>
      <c r="H211" s="257"/>
      <c r="I211" s="257"/>
      <c r="J211" s="257"/>
      <c r="K211" s="257"/>
      <c r="L211" s="257"/>
      <c r="M211" s="257"/>
    </row>
    <row r="212" spans="1:13" ht="12.75">
      <c r="A212" s="257"/>
      <c r="B212" s="257"/>
      <c r="C212" s="257"/>
      <c r="D212" s="257"/>
      <c r="E212" s="257"/>
      <c r="F212" s="257"/>
      <c r="G212" s="257"/>
      <c r="H212" s="257"/>
      <c r="I212" s="257"/>
      <c r="J212" s="257"/>
      <c r="K212" s="257"/>
      <c r="L212" s="257"/>
      <c r="M212" s="257"/>
    </row>
    <row r="213" spans="1:13" ht="12.75">
      <c r="A213" s="257"/>
      <c r="B213" s="257"/>
      <c r="C213" s="257"/>
      <c r="D213" s="257"/>
      <c r="E213" s="257"/>
      <c r="F213" s="257"/>
      <c r="G213" s="257"/>
      <c r="H213" s="257"/>
      <c r="I213" s="257"/>
      <c r="J213" s="257"/>
      <c r="K213" s="257"/>
      <c r="L213" s="257"/>
      <c r="M213" s="257"/>
    </row>
    <row r="214" spans="1:13" ht="12.75">
      <c r="A214" s="257"/>
      <c r="B214" s="257"/>
      <c r="C214" s="257"/>
      <c r="D214" s="257"/>
      <c r="E214" s="257"/>
      <c r="F214" s="257"/>
      <c r="G214" s="257"/>
      <c r="H214" s="257"/>
      <c r="I214" s="257"/>
      <c r="J214" s="257"/>
      <c r="K214" s="257"/>
      <c r="L214" s="257"/>
      <c r="M214" s="257"/>
    </row>
    <row r="215" spans="1:13" ht="12.75">
      <c r="A215" s="257"/>
      <c r="B215" s="257"/>
      <c r="C215" s="257"/>
      <c r="D215" s="257"/>
      <c r="E215" s="257"/>
      <c r="F215" s="257"/>
      <c r="G215" s="257"/>
      <c r="H215" s="257"/>
      <c r="I215" s="257"/>
      <c r="J215" s="257"/>
      <c r="K215" s="257"/>
      <c r="L215" s="257"/>
      <c r="M215" s="257"/>
    </row>
    <row r="216" spans="1:13" ht="12.75">
      <c r="A216" s="257"/>
      <c r="B216" s="257"/>
      <c r="C216" s="257"/>
      <c r="D216" s="257"/>
      <c r="E216" s="257"/>
      <c r="F216" s="257"/>
      <c r="G216" s="257"/>
      <c r="H216" s="257"/>
      <c r="I216" s="257"/>
      <c r="J216" s="257"/>
      <c r="K216" s="257"/>
      <c r="L216" s="257"/>
      <c r="M216" s="257"/>
    </row>
    <row r="217" spans="1:13" ht="12.75">
      <c r="A217" s="257"/>
      <c r="B217" s="257"/>
      <c r="C217" s="257"/>
      <c r="D217" s="257"/>
      <c r="E217" s="257"/>
      <c r="F217" s="257"/>
      <c r="G217" s="257"/>
      <c r="H217" s="257"/>
      <c r="I217" s="257"/>
      <c r="J217" s="257"/>
      <c r="K217" s="257"/>
      <c r="L217" s="257"/>
      <c r="M217" s="257"/>
    </row>
    <row r="218" spans="1:13" ht="12.75">
      <c r="A218" s="257"/>
      <c r="B218" s="257"/>
      <c r="C218" s="257"/>
      <c r="D218" s="257"/>
      <c r="E218" s="257"/>
      <c r="F218" s="257"/>
      <c r="G218" s="257"/>
      <c r="H218" s="257"/>
      <c r="I218" s="257"/>
      <c r="J218" s="257"/>
      <c r="K218" s="257"/>
      <c r="L218" s="257"/>
      <c r="M218" s="257"/>
    </row>
    <row r="219" spans="1:13" ht="12.75">
      <c r="A219" s="257"/>
      <c r="B219" s="257"/>
      <c r="C219" s="257"/>
      <c r="D219" s="257"/>
      <c r="E219" s="257"/>
      <c r="F219" s="257"/>
      <c r="G219" s="257"/>
      <c r="H219" s="257"/>
      <c r="I219" s="257"/>
      <c r="J219" s="257"/>
      <c r="K219" s="257"/>
      <c r="L219" s="257"/>
      <c r="M219" s="257"/>
    </row>
    <row r="220" spans="1:13" ht="12.75">
      <c r="A220" s="257"/>
      <c r="B220" s="257"/>
      <c r="C220" s="257"/>
      <c r="D220" s="257"/>
      <c r="E220" s="257"/>
      <c r="F220" s="257"/>
      <c r="G220" s="257"/>
      <c r="H220" s="257"/>
      <c r="I220" s="257"/>
      <c r="J220" s="257"/>
      <c r="K220" s="257"/>
      <c r="L220" s="257"/>
      <c r="M220" s="257"/>
    </row>
    <row r="221" spans="1:13" ht="12.75">
      <c r="A221" s="257"/>
      <c r="B221" s="257"/>
      <c r="C221" s="257"/>
      <c r="D221" s="257"/>
      <c r="E221" s="257"/>
      <c r="F221" s="257"/>
      <c r="G221" s="257"/>
      <c r="H221" s="257"/>
      <c r="I221" s="257"/>
      <c r="J221" s="257"/>
      <c r="K221" s="257"/>
      <c r="L221" s="257"/>
      <c r="M221" s="257"/>
    </row>
    <row r="222" spans="1:13" ht="12.75">
      <c r="A222" s="257"/>
      <c r="B222" s="257"/>
      <c r="C222" s="257"/>
      <c r="D222" s="257"/>
      <c r="E222" s="257"/>
      <c r="F222" s="257"/>
      <c r="G222" s="257"/>
      <c r="H222" s="257"/>
      <c r="I222" s="257"/>
      <c r="J222" s="257"/>
      <c r="K222" s="257"/>
      <c r="L222" s="257"/>
      <c r="M222" s="257"/>
    </row>
    <row r="223" spans="1:13" ht="12.75">
      <c r="A223" s="257"/>
      <c r="B223" s="257"/>
      <c r="C223" s="257"/>
      <c r="D223" s="257"/>
      <c r="E223" s="257"/>
      <c r="F223" s="257"/>
      <c r="G223" s="257"/>
      <c r="H223" s="257"/>
      <c r="I223" s="257"/>
      <c r="J223" s="257"/>
      <c r="K223" s="257"/>
      <c r="L223" s="257"/>
      <c r="M223" s="257"/>
    </row>
    <row r="224" spans="1:13" ht="12.75">
      <c r="A224" s="257"/>
      <c r="B224" s="257"/>
      <c r="C224" s="257"/>
      <c r="D224" s="257"/>
      <c r="E224" s="257"/>
      <c r="F224" s="257"/>
      <c r="G224" s="257"/>
      <c r="H224" s="257"/>
      <c r="I224" s="257"/>
      <c r="J224" s="257"/>
      <c r="K224" s="257"/>
      <c r="L224" s="257"/>
      <c r="M224" s="257"/>
    </row>
    <row r="225" spans="1:13" ht="12.75">
      <c r="A225" s="257"/>
      <c r="B225" s="257"/>
      <c r="C225" s="257"/>
      <c r="D225" s="257"/>
      <c r="E225" s="257"/>
      <c r="F225" s="257"/>
      <c r="G225" s="257"/>
      <c r="H225" s="257"/>
      <c r="I225" s="257"/>
      <c r="J225" s="257"/>
      <c r="K225" s="257"/>
      <c r="L225" s="257"/>
      <c r="M225" s="257"/>
    </row>
    <row r="226" spans="1:13" ht="12.75">
      <c r="A226" s="257"/>
      <c r="B226" s="257"/>
      <c r="C226" s="257"/>
      <c r="D226" s="257"/>
      <c r="E226" s="257"/>
      <c r="F226" s="257"/>
      <c r="G226" s="257"/>
      <c r="H226" s="257"/>
      <c r="I226" s="257"/>
      <c r="J226" s="257"/>
      <c r="K226" s="257"/>
      <c r="L226" s="257"/>
      <c r="M226" s="257"/>
    </row>
    <row r="227" spans="1:13" ht="12.75">
      <c r="A227" s="257"/>
      <c r="B227" s="257"/>
      <c r="C227" s="257"/>
      <c r="D227" s="257"/>
      <c r="E227" s="257"/>
      <c r="F227" s="257"/>
      <c r="G227" s="257"/>
      <c r="H227" s="257"/>
      <c r="I227" s="257"/>
      <c r="J227" s="257"/>
      <c r="K227" s="257"/>
      <c r="L227" s="257"/>
      <c r="M227" s="257"/>
    </row>
    <row r="228" spans="1:13" ht="12.75">
      <c r="A228" s="257"/>
      <c r="B228" s="257"/>
      <c r="C228" s="257"/>
      <c r="D228" s="257"/>
      <c r="E228" s="257"/>
      <c r="F228" s="257"/>
      <c r="G228" s="257"/>
      <c r="H228" s="257"/>
      <c r="I228" s="257"/>
      <c r="J228" s="257"/>
      <c r="K228" s="257"/>
      <c r="L228" s="257"/>
      <c r="M228" s="257"/>
    </row>
    <row r="229" spans="1:13" ht="12.75">
      <c r="A229" s="257"/>
      <c r="B229" s="257"/>
      <c r="C229" s="257"/>
      <c r="D229" s="257"/>
      <c r="E229" s="257"/>
      <c r="F229" s="257"/>
      <c r="G229" s="257"/>
      <c r="H229" s="257"/>
      <c r="I229" s="257"/>
      <c r="J229" s="257"/>
      <c r="K229" s="257"/>
      <c r="L229" s="257"/>
      <c r="M229" s="257"/>
    </row>
    <row r="230" spans="1:13" ht="12.75">
      <c r="A230" s="257"/>
      <c r="B230" s="257"/>
      <c r="C230" s="257"/>
      <c r="D230" s="257"/>
      <c r="E230" s="257"/>
      <c r="F230" s="257"/>
      <c r="G230" s="257"/>
      <c r="H230" s="257"/>
      <c r="I230" s="257"/>
      <c r="J230" s="257"/>
      <c r="K230" s="257"/>
      <c r="L230" s="257"/>
      <c r="M230" s="257"/>
    </row>
    <row r="231" spans="1:13" ht="12.75">
      <c r="A231" s="257"/>
      <c r="B231" s="257"/>
      <c r="C231" s="257"/>
      <c r="D231" s="257"/>
      <c r="E231" s="257"/>
      <c r="F231" s="257"/>
      <c r="G231" s="257"/>
      <c r="H231" s="257"/>
      <c r="I231" s="257"/>
      <c r="J231" s="257"/>
      <c r="K231" s="257"/>
      <c r="L231" s="257"/>
      <c r="M231" s="257"/>
    </row>
    <row r="232" spans="1:13" ht="12.75">
      <c r="A232" s="257"/>
      <c r="B232" s="257"/>
      <c r="C232" s="257"/>
      <c r="D232" s="257"/>
      <c r="E232" s="257"/>
      <c r="F232" s="257"/>
      <c r="G232" s="257"/>
      <c r="H232" s="257"/>
      <c r="I232" s="257"/>
      <c r="J232" s="257"/>
      <c r="K232" s="257"/>
      <c r="L232" s="257"/>
      <c r="M232" s="257"/>
    </row>
    <row r="233" spans="1:13" ht="12.75">
      <c r="A233" s="257"/>
      <c r="B233" s="257"/>
      <c r="C233" s="257"/>
      <c r="D233" s="257"/>
      <c r="E233" s="257"/>
      <c r="F233" s="257"/>
      <c r="G233" s="257"/>
      <c r="H233" s="257"/>
      <c r="I233" s="257"/>
      <c r="J233" s="257"/>
      <c r="K233" s="257"/>
      <c r="L233" s="257"/>
      <c r="M233" s="257"/>
    </row>
    <row r="234" spans="1:13" ht="12.75">
      <c r="A234" s="257"/>
      <c r="B234" s="257"/>
      <c r="C234" s="257"/>
      <c r="D234" s="257"/>
      <c r="E234" s="257"/>
      <c r="F234" s="257"/>
      <c r="G234" s="257"/>
      <c r="H234" s="257"/>
      <c r="I234" s="257"/>
      <c r="J234" s="257"/>
      <c r="K234" s="257"/>
      <c r="L234" s="257"/>
      <c r="M234" s="257"/>
    </row>
    <row r="235" spans="1:13" ht="12.75">
      <c r="A235" s="257"/>
      <c r="B235" s="257"/>
      <c r="C235" s="257"/>
      <c r="D235" s="257"/>
      <c r="E235" s="257"/>
      <c r="F235" s="257"/>
      <c r="G235" s="257"/>
      <c r="H235" s="257"/>
      <c r="I235" s="257"/>
      <c r="J235" s="257"/>
      <c r="K235" s="257"/>
      <c r="L235" s="257"/>
      <c r="M235" s="257"/>
    </row>
    <row r="236" spans="1:13" ht="12.75">
      <c r="A236" s="257"/>
      <c r="B236" s="257"/>
      <c r="C236" s="257"/>
      <c r="D236" s="257"/>
      <c r="E236" s="257"/>
      <c r="F236" s="257"/>
      <c r="G236" s="257"/>
      <c r="H236" s="257"/>
      <c r="I236" s="257"/>
      <c r="J236" s="257"/>
      <c r="K236" s="257"/>
      <c r="L236" s="257"/>
      <c r="M236" s="257"/>
    </row>
    <row r="237" spans="1:13" ht="12.75">
      <c r="A237" s="257"/>
      <c r="B237" s="257"/>
      <c r="C237" s="257"/>
      <c r="D237" s="257"/>
      <c r="E237" s="257"/>
      <c r="F237" s="257"/>
      <c r="G237" s="257"/>
      <c r="H237" s="257"/>
      <c r="I237" s="257"/>
      <c r="J237" s="257"/>
      <c r="K237" s="257"/>
      <c r="L237" s="257"/>
      <c r="M237" s="257"/>
    </row>
    <row r="238" spans="1:13" ht="12.75">
      <c r="A238" s="257"/>
      <c r="B238" s="257"/>
      <c r="C238" s="257"/>
      <c r="D238" s="257"/>
      <c r="E238" s="257"/>
      <c r="F238" s="257"/>
      <c r="G238" s="257"/>
      <c r="H238" s="257"/>
      <c r="I238" s="257"/>
      <c r="J238" s="257"/>
      <c r="K238" s="257"/>
      <c r="L238" s="257"/>
      <c r="M238" s="257"/>
    </row>
    <row r="239" spans="1:13" ht="12.75">
      <c r="A239" s="257"/>
      <c r="B239" s="257"/>
      <c r="C239" s="257"/>
      <c r="D239" s="257"/>
      <c r="E239" s="257"/>
      <c r="F239" s="257"/>
      <c r="G239" s="257"/>
      <c r="H239" s="257"/>
      <c r="I239" s="257"/>
      <c r="J239" s="257"/>
      <c r="K239" s="257"/>
      <c r="L239" s="257"/>
      <c r="M239" s="257"/>
    </row>
    <row r="240" spans="1:13" ht="12.75">
      <c r="A240" s="257"/>
      <c r="B240" s="257"/>
      <c r="C240" s="257"/>
      <c r="D240" s="257"/>
      <c r="E240" s="257"/>
      <c r="F240" s="257"/>
      <c r="G240" s="257"/>
      <c r="H240" s="257"/>
      <c r="I240" s="257"/>
      <c r="J240" s="257"/>
      <c r="K240" s="257"/>
      <c r="L240" s="257"/>
      <c r="M240" s="257"/>
    </row>
    <row r="241" spans="1:13" ht="12.75">
      <c r="A241" s="257"/>
      <c r="B241" s="257"/>
      <c r="C241" s="257"/>
      <c r="D241" s="257"/>
      <c r="E241" s="257"/>
      <c r="F241" s="257"/>
      <c r="G241" s="257"/>
      <c r="H241" s="257"/>
      <c r="I241" s="257"/>
      <c r="J241" s="257"/>
      <c r="K241" s="257"/>
      <c r="L241" s="257"/>
      <c r="M241" s="257"/>
    </row>
    <row r="242" spans="1:13" ht="12.75">
      <c r="A242" s="257"/>
      <c r="B242" s="257"/>
      <c r="C242" s="257"/>
      <c r="D242" s="257"/>
      <c r="E242" s="257"/>
      <c r="F242" s="257"/>
      <c r="G242" s="257"/>
      <c r="H242" s="257"/>
      <c r="I242" s="257"/>
      <c r="J242" s="257"/>
      <c r="K242" s="257"/>
      <c r="L242" s="257"/>
      <c r="M242" s="257"/>
    </row>
    <row r="243" spans="1:13" ht="12.75">
      <c r="A243" s="257"/>
      <c r="B243" s="257"/>
      <c r="C243" s="257"/>
      <c r="D243" s="257"/>
      <c r="E243" s="257"/>
      <c r="F243" s="257"/>
      <c r="G243" s="257"/>
      <c r="H243" s="257"/>
      <c r="I243" s="257"/>
      <c r="J243" s="257"/>
      <c r="K243" s="257"/>
      <c r="L243" s="257"/>
      <c r="M243" s="257"/>
    </row>
    <row r="244" spans="1:13" ht="12.75">
      <c r="A244" s="257"/>
      <c r="B244" s="257"/>
      <c r="C244" s="257"/>
      <c r="D244" s="257"/>
      <c r="E244" s="257"/>
      <c r="F244" s="257"/>
      <c r="G244" s="257"/>
      <c r="H244" s="257"/>
      <c r="I244" s="257"/>
      <c r="J244" s="257"/>
      <c r="K244" s="257"/>
      <c r="L244" s="257"/>
      <c r="M244" s="257"/>
    </row>
    <row r="245" spans="1:13" ht="12.75">
      <c r="A245" s="257"/>
      <c r="B245" s="257"/>
      <c r="C245" s="257"/>
      <c r="D245" s="257"/>
      <c r="E245" s="257"/>
      <c r="F245" s="257"/>
      <c r="G245" s="257"/>
      <c r="H245" s="257"/>
      <c r="I245" s="257"/>
      <c r="J245" s="257"/>
      <c r="K245" s="257"/>
      <c r="L245" s="257"/>
      <c r="M245" s="257"/>
    </row>
    <row r="246" spans="1:13" ht="12.75">
      <c r="A246" s="257"/>
      <c r="B246" s="257"/>
      <c r="C246" s="257"/>
      <c r="D246" s="257"/>
      <c r="E246" s="257"/>
      <c r="F246" s="257"/>
      <c r="G246" s="257"/>
      <c r="H246" s="257"/>
      <c r="I246" s="257"/>
      <c r="J246" s="257"/>
      <c r="K246" s="257"/>
      <c r="L246" s="257"/>
      <c r="M246" s="257"/>
    </row>
    <row r="247" spans="1:13" ht="12.75">
      <c r="A247" s="257"/>
      <c r="B247" s="257"/>
      <c r="C247" s="257"/>
      <c r="D247" s="257"/>
      <c r="E247" s="257"/>
      <c r="F247" s="257"/>
      <c r="G247" s="257"/>
      <c r="H247" s="257"/>
      <c r="I247" s="257"/>
      <c r="J247" s="257"/>
      <c r="K247" s="257"/>
      <c r="L247" s="257"/>
      <c r="M247" s="257"/>
    </row>
    <row r="248" spans="1:13" ht="12.75">
      <c r="A248" s="257"/>
      <c r="B248" s="257"/>
      <c r="C248" s="257"/>
      <c r="D248" s="257"/>
      <c r="E248" s="257"/>
      <c r="F248" s="257"/>
      <c r="G248" s="257"/>
      <c r="H248" s="257"/>
      <c r="I248" s="257"/>
      <c r="J248" s="257"/>
      <c r="K248" s="257"/>
      <c r="L248" s="257"/>
      <c r="M248" s="257"/>
    </row>
    <row r="249" spans="1:13" ht="12.75">
      <c r="A249" s="257"/>
      <c r="B249" s="257"/>
      <c r="C249" s="257"/>
      <c r="D249" s="257"/>
      <c r="E249" s="257"/>
      <c r="F249" s="257"/>
      <c r="G249" s="257"/>
      <c r="H249" s="257"/>
      <c r="I249" s="257"/>
      <c r="J249" s="257"/>
      <c r="K249" s="257"/>
      <c r="L249" s="257"/>
      <c r="M249" s="257"/>
    </row>
    <row r="250" spans="1:13" ht="12.75">
      <c r="A250" s="257"/>
      <c r="B250" s="257"/>
      <c r="C250" s="257"/>
      <c r="D250" s="257"/>
      <c r="E250" s="257"/>
      <c r="F250" s="257"/>
      <c r="G250" s="257"/>
      <c r="H250" s="257"/>
      <c r="I250" s="257"/>
      <c r="J250" s="257"/>
      <c r="K250" s="257"/>
      <c r="L250" s="257"/>
      <c r="M250" s="257"/>
    </row>
    <row r="251" spans="1:13" ht="12.75">
      <c r="A251" s="257"/>
      <c r="B251" s="257"/>
      <c r="C251" s="257"/>
      <c r="D251" s="257"/>
      <c r="E251" s="257"/>
      <c r="F251" s="257"/>
      <c r="G251" s="257"/>
      <c r="H251" s="257"/>
      <c r="I251" s="257"/>
      <c r="J251" s="257"/>
      <c r="K251" s="257"/>
      <c r="L251" s="257"/>
      <c r="M251" s="257"/>
    </row>
    <row r="252" spans="1:13" ht="12.75">
      <c r="A252" s="257"/>
      <c r="B252" s="257"/>
      <c r="C252" s="257"/>
      <c r="D252" s="257"/>
      <c r="E252" s="257"/>
      <c r="F252" s="257"/>
      <c r="G252" s="257"/>
      <c r="H252" s="257"/>
      <c r="I252" s="257"/>
      <c r="J252" s="257"/>
      <c r="K252" s="257"/>
      <c r="L252" s="257"/>
      <c r="M252" s="257"/>
    </row>
    <row r="253" spans="1:13" ht="12.75">
      <c r="A253" s="257"/>
      <c r="B253" s="257"/>
      <c r="C253" s="257"/>
      <c r="D253" s="257"/>
      <c r="E253" s="257"/>
      <c r="F253" s="257"/>
      <c r="G253" s="257"/>
      <c r="H253" s="257"/>
      <c r="I253" s="257"/>
      <c r="J253" s="257"/>
      <c r="K253" s="257"/>
      <c r="L253" s="257"/>
      <c r="M253" s="257"/>
    </row>
    <row r="254" spans="1:13" ht="12.75">
      <c r="A254" s="257"/>
      <c r="B254" s="257"/>
      <c r="C254" s="257"/>
      <c r="D254" s="257"/>
      <c r="E254" s="257"/>
      <c r="F254" s="257"/>
      <c r="G254" s="257"/>
      <c r="H254" s="257"/>
      <c r="I254" s="257"/>
      <c r="J254" s="257"/>
      <c r="K254" s="257"/>
      <c r="L254" s="257"/>
      <c r="M254" s="257"/>
    </row>
    <row r="255" spans="1:13" ht="12.75">
      <c r="A255" s="257"/>
      <c r="B255" s="257"/>
      <c r="C255" s="257"/>
      <c r="D255" s="257"/>
      <c r="E255" s="257"/>
      <c r="F255" s="257"/>
      <c r="G255" s="257"/>
      <c r="H255" s="257"/>
      <c r="I255" s="257"/>
      <c r="J255" s="257"/>
      <c r="K255" s="257"/>
      <c r="L255" s="257"/>
      <c r="M255" s="257"/>
    </row>
    <row r="256" spans="1:13" ht="12.75">
      <c r="A256" s="257"/>
      <c r="B256" s="257"/>
      <c r="C256" s="257"/>
      <c r="D256" s="257"/>
      <c r="E256" s="257"/>
      <c r="F256" s="257"/>
      <c r="G256" s="257"/>
      <c r="H256" s="257"/>
      <c r="I256" s="257"/>
      <c r="J256" s="257"/>
      <c r="K256" s="257"/>
      <c r="L256" s="257"/>
      <c r="M256" s="257"/>
    </row>
    <row r="257" spans="1:13" ht="12.75">
      <c r="A257" s="257"/>
      <c r="B257" s="257"/>
      <c r="C257" s="257"/>
      <c r="D257" s="257"/>
      <c r="E257" s="257"/>
      <c r="F257" s="257"/>
      <c r="G257" s="257"/>
      <c r="H257" s="257"/>
      <c r="I257" s="257"/>
      <c r="J257" s="257"/>
      <c r="K257" s="257"/>
      <c r="L257" s="257"/>
      <c r="M257" s="257"/>
    </row>
    <row r="258" spans="1:13" ht="12.75">
      <c r="A258" s="257"/>
      <c r="B258" s="257"/>
      <c r="C258" s="257"/>
      <c r="D258" s="257"/>
      <c r="E258" s="257"/>
      <c r="F258" s="257"/>
      <c r="G258" s="257"/>
      <c r="H258" s="257"/>
      <c r="I258" s="257"/>
      <c r="J258" s="257"/>
      <c r="K258" s="257"/>
      <c r="L258" s="257"/>
      <c r="M258" s="257"/>
    </row>
    <row r="259" spans="1:13" ht="12.75">
      <c r="A259" s="257"/>
      <c r="B259" s="257"/>
      <c r="C259" s="257"/>
      <c r="D259" s="257"/>
      <c r="E259" s="257"/>
      <c r="F259" s="257"/>
      <c r="G259" s="257"/>
      <c r="H259" s="257"/>
      <c r="I259" s="257"/>
      <c r="J259" s="257"/>
      <c r="K259" s="257"/>
      <c r="L259" s="257"/>
      <c r="M259" s="257"/>
    </row>
    <row r="260" spans="1:13" ht="12.75">
      <c r="A260" s="257"/>
      <c r="B260" s="257"/>
      <c r="C260" s="257"/>
      <c r="D260" s="257"/>
      <c r="E260" s="257"/>
      <c r="F260" s="257"/>
      <c r="G260" s="257"/>
      <c r="H260" s="257"/>
      <c r="I260" s="257"/>
      <c r="J260" s="257"/>
      <c r="K260" s="257"/>
      <c r="L260" s="257"/>
      <c r="M260" s="257"/>
    </row>
    <row r="261" spans="1:13" ht="12.75">
      <c r="A261" s="257"/>
      <c r="B261" s="257"/>
      <c r="C261" s="257"/>
      <c r="D261" s="257"/>
      <c r="E261" s="257"/>
      <c r="F261" s="257"/>
      <c r="G261" s="257"/>
      <c r="H261" s="257"/>
      <c r="I261" s="257"/>
      <c r="J261" s="257"/>
      <c r="K261" s="257"/>
      <c r="L261" s="257"/>
      <c r="M261" s="257"/>
    </row>
    <row r="262" spans="1:13" ht="12.75">
      <c r="A262" s="257"/>
      <c r="B262" s="257"/>
      <c r="C262" s="257"/>
      <c r="D262" s="257"/>
      <c r="E262" s="257"/>
      <c r="F262" s="257"/>
      <c r="G262" s="257"/>
      <c r="H262" s="257"/>
      <c r="I262" s="257"/>
      <c r="J262" s="257"/>
      <c r="K262" s="257"/>
      <c r="L262" s="257"/>
      <c r="M262" s="257"/>
    </row>
    <row r="263" spans="1:13" ht="12.75">
      <c r="A263" s="257"/>
      <c r="B263" s="257"/>
      <c r="C263" s="257"/>
      <c r="D263" s="257"/>
      <c r="E263" s="257"/>
      <c r="F263" s="257"/>
      <c r="G263" s="257"/>
      <c r="H263" s="257"/>
      <c r="I263" s="257"/>
      <c r="J263" s="257"/>
      <c r="K263" s="257"/>
      <c r="L263" s="257"/>
      <c r="M263" s="257"/>
    </row>
    <row r="264" spans="1:13" ht="12.75">
      <c r="A264" s="257"/>
      <c r="B264" s="257"/>
      <c r="C264" s="257"/>
      <c r="D264" s="257"/>
      <c r="E264" s="257"/>
      <c r="F264" s="257"/>
      <c r="G264" s="257"/>
      <c r="H264" s="257"/>
      <c r="I264" s="257"/>
      <c r="J264" s="257"/>
      <c r="K264" s="257"/>
      <c r="L264" s="257"/>
      <c r="M264" s="257"/>
    </row>
    <row r="265" spans="1:13" ht="12.75">
      <c r="A265" s="257"/>
      <c r="B265" s="257"/>
      <c r="C265" s="257"/>
      <c r="D265" s="257"/>
      <c r="E265" s="257"/>
      <c r="F265" s="257"/>
      <c r="G265" s="257"/>
      <c r="H265" s="257"/>
      <c r="I265" s="257"/>
      <c r="J265" s="257"/>
      <c r="K265" s="257"/>
      <c r="L265" s="257"/>
      <c r="M265" s="257"/>
    </row>
    <row r="266" spans="1:13" ht="12.75">
      <c r="A266" s="257"/>
      <c r="B266" s="257"/>
      <c r="C266" s="257"/>
      <c r="D266" s="257"/>
      <c r="E266" s="257"/>
      <c r="F266" s="257"/>
      <c r="G266" s="257"/>
      <c r="H266" s="257"/>
      <c r="I266" s="257"/>
      <c r="J266" s="257"/>
      <c r="K266" s="257"/>
      <c r="L266" s="257"/>
      <c r="M266" s="257"/>
    </row>
    <row r="267" spans="1:13" ht="12.75">
      <c r="A267" s="257"/>
      <c r="B267" s="257"/>
      <c r="C267" s="257"/>
      <c r="D267" s="257"/>
      <c r="E267" s="257"/>
      <c r="F267" s="257"/>
      <c r="G267" s="257"/>
      <c r="H267" s="257"/>
      <c r="I267" s="257"/>
      <c r="J267" s="257"/>
      <c r="K267" s="257"/>
      <c r="L267" s="257"/>
      <c r="M267" s="257"/>
    </row>
    <row r="268" spans="1:13" ht="12.75">
      <c r="A268" s="257"/>
      <c r="B268" s="257"/>
      <c r="C268" s="257"/>
      <c r="D268" s="257"/>
      <c r="E268" s="257"/>
      <c r="F268" s="257"/>
      <c r="G268" s="257"/>
      <c r="H268" s="257"/>
      <c r="I268" s="257"/>
      <c r="J268" s="257"/>
      <c r="K268" s="257"/>
      <c r="L268" s="257"/>
      <c r="M268" s="257"/>
    </row>
    <row r="269" spans="1:13" ht="12.75">
      <c r="A269" s="257"/>
      <c r="B269" s="257"/>
      <c r="C269" s="257"/>
      <c r="D269" s="257"/>
      <c r="E269" s="257"/>
      <c r="F269" s="257"/>
      <c r="G269" s="257"/>
      <c r="H269" s="257"/>
      <c r="I269" s="257"/>
      <c r="J269" s="257"/>
      <c r="K269" s="257"/>
      <c r="L269" s="257"/>
      <c r="M269" s="257"/>
    </row>
    <row r="270" spans="1:13" ht="12.75">
      <c r="A270" s="257"/>
      <c r="B270" s="257"/>
      <c r="C270" s="257"/>
      <c r="D270" s="257"/>
      <c r="E270" s="257"/>
      <c r="F270" s="257"/>
      <c r="G270" s="257"/>
      <c r="H270" s="257"/>
      <c r="I270" s="257"/>
      <c r="J270" s="257"/>
      <c r="K270" s="257"/>
      <c r="L270" s="257"/>
      <c r="M270" s="257"/>
    </row>
    <row r="271" spans="1:13" ht="12.75">
      <c r="A271" s="257"/>
      <c r="B271" s="257"/>
      <c r="C271" s="257"/>
      <c r="D271" s="257"/>
      <c r="E271" s="257"/>
      <c r="F271" s="257"/>
      <c r="G271" s="257"/>
      <c r="H271" s="257"/>
      <c r="I271" s="257"/>
      <c r="J271" s="257"/>
      <c r="K271" s="257"/>
      <c r="L271" s="257"/>
      <c r="M271" s="257"/>
    </row>
    <row r="272" spans="1:13" ht="12.75">
      <c r="A272" s="257"/>
      <c r="B272" s="257"/>
      <c r="C272" s="257"/>
      <c r="D272" s="257"/>
      <c r="E272" s="257"/>
      <c r="F272" s="257"/>
      <c r="G272" s="257"/>
      <c r="H272" s="257"/>
      <c r="I272" s="257"/>
      <c r="J272" s="257"/>
      <c r="K272" s="257"/>
      <c r="L272" s="257"/>
      <c r="M272" s="257"/>
    </row>
    <row r="273" spans="1:13" ht="12.75">
      <c r="A273" s="257"/>
      <c r="B273" s="257"/>
      <c r="C273" s="257"/>
      <c r="D273" s="257"/>
      <c r="E273" s="257"/>
      <c r="F273" s="257"/>
      <c r="G273" s="257"/>
      <c r="H273" s="257"/>
      <c r="I273" s="257"/>
      <c r="J273" s="257"/>
      <c r="K273" s="257"/>
      <c r="L273" s="257"/>
      <c r="M273" s="257"/>
    </row>
    <row r="274" spans="1:13" ht="12.75">
      <c r="A274" s="257"/>
      <c r="B274" s="257"/>
      <c r="C274" s="257"/>
      <c r="D274" s="257"/>
      <c r="E274" s="257"/>
      <c r="F274" s="257"/>
      <c r="G274" s="257"/>
      <c r="H274" s="257"/>
      <c r="I274" s="257"/>
      <c r="J274" s="257"/>
      <c r="K274" s="257"/>
      <c r="L274" s="257"/>
      <c r="M274" s="257"/>
    </row>
    <row r="275" spans="1:13" ht="12.75">
      <c r="A275" s="257"/>
      <c r="B275" s="257"/>
      <c r="C275" s="257"/>
      <c r="D275" s="257"/>
      <c r="E275" s="257"/>
      <c r="F275" s="257"/>
      <c r="G275" s="257"/>
      <c r="H275" s="257"/>
      <c r="I275" s="257"/>
      <c r="J275" s="257"/>
      <c r="K275" s="257"/>
      <c r="L275" s="257"/>
      <c r="M275" s="257"/>
    </row>
    <row r="276" spans="1:13" ht="12.75">
      <c r="A276" s="257"/>
      <c r="B276" s="257"/>
      <c r="C276" s="257"/>
      <c r="D276" s="257"/>
      <c r="E276" s="257"/>
      <c r="F276" s="257"/>
      <c r="G276" s="257"/>
      <c r="H276" s="257"/>
      <c r="I276" s="257"/>
      <c r="J276" s="257"/>
      <c r="K276" s="257"/>
      <c r="L276" s="257"/>
      <c r="M276" s="257"/>
    </row>
    <row r="277" spans="1:13" ht="12.75">
      <c r="A277" s="257"/>
      <c r="B277" s="257"/>
      <c r="C277" s="257"/>
      <c r="D277" s="257"/>
      <c r="E277" s="257"/>
      <c r="F277" s="257"/>
      <c r="G277" s="257"/>
      <c r="H277" s="257"/>
      <c r="I277" s="257"/>
      <c r="J277" s="257"/>
      <c r="K277" s="257"/>
      <c r="L277" s="257"/>
      <c r="M277" s="257"/>
    </row>
    <row r="278" spans="1:13" ht="12.75">
      <c r="A278" s="257"/>
      <c r="B278" s="257"/>
      <c r="C278" s="257"/>
      <c r="D278" s="257"/>
      <c r="E278" s="257"/>
      <c r="F278" s="257"/>
      <c r="G278" s="257"/>
      <c r="H278" s="257"/>
      <c r="I278" s="257"/>
      <c r="J278" s="257"/>
      <c r="K278" s="257"/>
      <c r="L278" s="257"/>
      <c r="M278" s="257"/>
    </row>
    <row r="279" spans="1:13" ht="12.75">
      <c r="A279" s="257"/>
      <c r="B279" s="257"/>
      <c r="C279" s="257"/>
      <c r="D279" s="257"/>
      <c r="E279" s="257"/>
      <c r="F279" s="257"/>
      <c r="G279" s="257"/>
      <c r="H279" s="257"/>
      <c r="I279" s="257"/>
      <c r="J279" s="257"/>
      <c r="K279" s="257"/>
      <c r="L279" s="257"/>
      <c r="M279" s="257"/>
    </row>
    <row r="280" spans="1:13" ht="12.75">
      <c r="A280" s="257"/>
      <c r="B280" s="257"/>
      <c r="C280" s="257"/>
      <c r="D280" s="257"/>
      <c r="E280" s="257"/>
      <c r="F280" s="257"/>
      <c r="G280" s="257"/>
      <c r="H280" s="257"/>
      <c r="I280" s="257"/>
      <c r="J280" s="257"/>
      <c r="K280" s="257"/>
      <c r="L280" s="257"/>
      <c r="M280" s="257"/>
    </row>
    <row r="281" spans="1:13" ht="12.75">
      <c r="A281" s="257"/>
      <c r="B281" s="257"/>
      <c r="C281" s="257"/>
      <c r="D281" s="257"/>
      <c r="E281" s="257"/>
      <c r="F281" s="257"/>
      <c r="G281" s="257"/>
      <c r="H281" s="257"/>
      <c r="I281" s="257"/>
      <c r="J281" s="257"/>
      <c r="K281" s="257"/>
      <c r="L281" s="257"/>
      <c r="M281" s="257"/>
    </row>
    <row r="282" spans="1:13" ht="12.75">
      <c r="A282" s="257"/>
      <c r="B282" s="257"/>
      <c r="C282" s="257"/>
      <c r="D282" s="257"/>
      <c r="E282" s="257"/>
      <c r="F282" s="257"/>
      <c r="G282" s="257"/>
      <c r="H282" s="257"/>
      <c r="I282" s="257"/>
      <c r="J282" s="257"/>
      <c r="K282" s="257"/>
      <c r="L282" s="257"/>
      <c r="M282" s="257"/>
    </row>
    <row r="283" spans="1:13" ht="12.75">
      <c r="A283" s="257"/>
      <c r="B283" s="257"/>
      <c r="C283" s="257"/>
      <c r="D283" s="257"/>
      <c r="E283" s="257"/>
      <c r="F283" s="257"/>
      <c r="G283" s="257"/>
      <c r="H283" s="257"/>
      <c r="I283" s="257"/>
      <c r="J283" s="257"/>
      <c r="K283" s="257"/>
      <c r="L283" s="257"/>
      <c r="M283" s="257"/>
    </row>
    <row r="284" spans="1:13" ht="12.75">
      <c r="A284" s="257"/>
      <c r="B284" s="257"/>
      <c r="C284" s="257"/>
      <c r="D284" s="257"/>
      <c r="E284" s="257"/>
      <c r="F284" s="257"/>
      <c r="G284" s="257"/>
      <c r="H284" s="257"/>
      <c r="I284" s="257"/>
      <c r="J284" s="257"/>
      <c r="K284" s="257"/>
      <c r="L284" s="257"/>
      <c r="M284" s="257"/>
    </row>
    <row r="285" spans="1:13" ht="12.75">
      <c r="A285" s="257"/>
      <c r="B285" s="257"/>
      <c r="C285" s="257"/>
      <c r="D285" s="257"/>
      <c r="E285" s="257"/>
      <c r="F285" s="257"/>
      <c r="G285" s="257"/>
      <c r="H285" s="257"/>
      <c r="I285" s="257"/>
      <c r="J285" s="257"/>
      <c r="K285" s="257"/>
      <c r="L285" s="257"/>
      <c r="M285" s="257"/>
    </row>
    <row r="286" spans="1:13" ht="12.75">
      <c r="A286" s="257"/>
      <c r="B286" s="257"/>
      <c r="C286" s="257"/>
      <c r="D286" s="257"/>
      <c r="E286" s="257"/>
      <c r="F286" s="257"/>
      <c r="G286" s="257"/>
      <c r="H286" s="257"/>
      <c r="I286" s="257"/>
      <c r="J286" s="257"/>
      <c r="K286" s="257"/>
      <c r="L286" s="257"/>
      <c r="M286" s="257"/>
    </row>
    <row r="287" spans="1:13" ht="12.75">
      <c r="A287" s="257"/>
      <c r="B287" s="257"/>
      <c r="C287" s="257"/>
      <c r="D287" s="257"/>
      <c r="E287" s="257"/>
      <c r="F287" s="257"/>
      <c r="G287" s="257"/>
      <c r="H287" s="257"/>
      <c r="I287" s="257"/>
      <c r="J287" s="257"/>
      <c r="K287" s="257"/>
      <c r="L287" s="257"/>
      <c r="M287" s="257"/>
    </row>
    <row r="288" spans="1:13" ht="12.75">
      <c r="A288" s="257"/>
      <c r="B288" s="257"/>
      <c r="C288" s="257"/>
      <c r="D288" s="257"/>
      <c r="E288" s="257"/>
      <c r="F288" s="257"/>
      <c r="G288" s="257"/>
      <c r="H288" s="257"/>
      <c r="I288" s="257"/>
      <c r="J288" s="257"/>
      <c r="K288" s="257"/>
      <c r="L288" s="257"/>
      <c r="M288" s="257"/>
    </row>
    <row r="289" spans="1:13" ht="12.75">
      <c r="A289" s="257"/>
      <c r="B289" s="257"/>
      <c r="C289" s="257"/>
      <c r="D289" s="257"/>
      <c r="E289" s="257"/>
      <c r="F289" s="257"/>
      <c r="G289" s="257"/>
      <c r="H289" s="257"/>
      <c r="I289" s="257"/>
      <c r="J289" s="257"/>
      <c r="K289" s="257"/>
      <c r="L289" s="257"/>
      <c r="M289" s="257"/>
    </row>
    <row r="290" spans="1:13" ht="12.75">
      <c r="A290" s="257"/>
      <c r="B290" s="257"/>
      <c r="C290" s="257"/>
      <c r="D290" s="257"/>
      <c r="E290" s="257"/>
      <c r="F290" s="257"/>
      <c r="G290" s="257"/>
      <c r="H290" s="257"/>
      <c r="I290" s="257"/>
      <c r="J290" s="257"/>
      <c r="K290" s="257"/>
      <c r="L290" s="257"/>
      <c r="M290" s="257"/>
    </row>
    <row r="291" spans="1:13" ht="12.75">
      <c r="A291" s="257"/>
      <c r="B291" s="257"/>
      <c r="C291" s="257"/>
      <c r="D291" s="257"/>
      <c r="E291" s="257"/>
      <c r="F291" s="257"/>
      <c r="G291" s="257"/>
      <c r="H291" s="257"/>
      <c r="I291" s="257"/>
      <c r="J291" s="257"/>
      <c r="K291" s="257"/>
      <c r="L291" s="257"/>
      <c r="M291" s="257"/>
    </row>
    <row r="292" spans="1:13" ht="12.75">
      <c r="A292" s="257"/>
      <c r="B292" s="257"/>
      <c r="C292" s="257"/>
      <c r="D292" s="257"/>
      <c r="E292" s="257"/>
      <c r="F292" s="257"/>
      <c r="G292" s="257"/>
      <c r="H292" s="257"/>
      <c r="I292" s="257"/>
      <c r="J292" s="257"/>
      <c r="K292" s="257"/>
      <c r="L292" s="257"/>
      <c r="M292" s="257"/>
    </row>
    <row r="293" spans="1:13" ht="12.75">
      <c r="A293" s="257"/>
      <c r="B293" s="257"/>
      <c r="C293" s="257"/>
      <c r="D293" s="257"/>
      <c r="E293" s="257"/>
      <c r="F293" s="257"/>
      <c r="G293" s="257"/>
      <c r="H293" s="257"/>
      <c r="I293" s="257"/>
      <c r="J293" s="257"/>
      <c r="K293" s="257"/>
      <c r="L293" s="257"/>
      <c r="M293" s="257"/>
    </row>
    <row r="294" spans="1:13" ht="12.75">
      <c r="A294" s="257"/>
      <c r="B294" s="257"/>
      <c r="C294" s="257"/>
      <c r="D294" s="257"/>
      <c r="E294" s="257"/>
      <c r="F294" s="257"/>
      <c r="G294" s="257"/>
      <c r="H294" s="257"/>
      <c r="I294" s="257"/>
      <c r="J294" s="257"/>
      <c r="K294" s="257"/>
      <c r="L294" s="257"/>
      <c r="M294" s="257"/>
    </row>
    <row r="295" spans="1:13" ht="12.75">
      <c r="A295" s="257"/>
      <c r="B295" s="257"/>
      <c r="C295" s="257"/>
      <c r="D295" s="257"/>
      <c r="E295" s="257"/>
      <c r="F295" s="257"/>
      <c r="G295" s="257"/>
      <c r="H295" s="257"/>
      <c r="I295" s="257"/>
      <c r="J295" s="257"/>
      <c r="K295" s="257"/>
      <c r="L295" s="257"/>
      <c r="M295" s="257"/>
    </row>
    <row r="296" spans="1:13" ht="12.75">
      <c r="A296" s="257"/>
      <c r="B296" s="257"/>
      <c r="C296" s="257"/>
      <c r="D296" s="257"/>
      <c r="E296" s="257"/>
      <c r="F296" s="257"/>
      <c r="G296" s="257"/>
      <c r="H296" s="257"/>
      <c r="I296" s="257"/>
      <c r="J296" s="257"/>
      <c r="K296" s="257"/>
      <c r="L296" s="257"/>
      <c r="M296" s="257"/>
    </row>
    <row r="297" spans="1:13" ht="12.75">
      <c r="A297" s="257"/>
      <c r="B297" s="257"/>
      <c r="C297" s="257"/>
      <c r="D297" s="257"/>
      <c r="E297" s="257"/>
      <c r="F297" s="257"/>
      <c r="G297" s="257"/>
      <c r="H297" s="257"/>
      <c r="I297" s="257"/>
      <c r="J297" s="257"/>
      <c r="K297" s="257"/>
      <c r="L297" s="257"/>
      <c r="M297" s="257"/>
    </row>
    <row r="298" spans="1:13" ht="12.75">
      <c r="A298" s="257"/>
      <c r="B298" s="257"/>
      <c r="C298" s="257"/>
      <c r="D298" s="257"/>
      <c r="E298" s="257"/>
      <c r="F298" s="257"/>
      <c r="G298" s="257"/>
      <c r="H298" s="257"/>
      <c r="I298" s="257"/>
      <c r="J298" s="257"/>
      <c r="K298" s="257"/>
      <c r="L298" s="257"/>
      <c r="M298" s="257"/>
    </row>
    <row r="299" spans="1:13" ht="12.75">
      <c r="A299" s="257"/>
      <c r="B299" s="257"/>
      <c r="C299" s="257"/>
      <c r="D299" s="257"/>
      <c r="E299" s="257"/>
      <c r="F299" s="257"/>
      <c r="G299" s="257"/>
      <c r="H299" s="257"/>
      <c r="I299" s="257"/>
      <c r="J299" s="257"/>
      <c r="K299" s="257"/>
      <c r="L299" s="257"/>
      <c r="M299" s="257"/>
    </row>
    <row r="300" spans="1:13" ht="12.75">
      <c r="A300" s="257"/>
      <c r="B300" s="257"/>
      <c r="C300" s="257"/>
      <c r="D300" s="257"/>
      <c r="E300" s="257"/>
      <c r="F300" s="257"/>
      <c r="G300" s="257"/>
      <c r="H300" s="257"/>
      <c r="I300" s="257"/>
      <c r="J300" s="257"/>
      <c r="K300" s="257"/>
      <c r="L300" s="257"/>
      <c r="M300" s="257"/>
    </row>
    <row r="301" spans="1:13" ht="12.75">
      <c r="A301" s="257"/>
      <c r="B301" s="257"/>
      <c r="C301" s="257"/>
      <c r="D301" s="257"/>
      <c r="E301" s="257"/>
      <c r="F301" s="257"/>
      <c r="G301" s="257"/>
      <c r="H301" s="257"/>
      <c r="I301" s="257"/>
      <c r="J301" s="257"/>
      <c r="K301" s="257"/>
      <c r="L301" s="257"/>
      <c r="M301" s="257"/>
    </row>
    <row r="302" spans="1:13" ht="12.75">
      <c r="A302" s="257"/>
      <c r="B302" s="257"/>
      <c r="C302" s="257"/>
      <c r="D302" s="257"/>
      <c r="E302" s="257"/>
      <c r="F302" s="257"/>
      <c r="G302" s="257"/>
      <c r="H302" s="257"/>
      <c r="I302" s="257"/>
      <c r="J302" s="257"/>
      <c r="K302" s="257"/>
      <c r="L302" s="257"/>
      <c r="M302" s="257"/>
    </row>
    <row r="303" spans="1:13" ht="12.75">
      <c r="A303" s="257"/>
      <c r="B303" s="257"/>
      <c r="C303" s="257"/>
      <c r="D303" s="257"/>
      <c r="E303" s="257"/>
      <c r="F303" s="257"/>
      <c r="G303" s="257"/>
      <c r="H303" s="257"/>
      <c r="I303" s="257"/>
      <c r="J303" s="257"/>
      <c r="K303" s="257"/>
      <c r="L303" s="257"/>
      <c r="M303" s="257"/>
    </row>
    <row r="304" spans="1:13" ht="12.75">
      <c r="A304" s="257"/>
      <c r="B304" s="257"/>
      <c r="C304" s="257"/>
      <c r="D304" s="257"/>
      <c r="E304" s="257"/>
      <c r="F304" s="257"/>
      <c r="G304" s="257"/>
      <c r="H304" s="257"/>
      <c r="I304" s="257"/>
      <c r="J304" s="257"/>
      <c r="K304" s="257"/>
      <c r="L304" s="257"/>
      <c r="M304" s="257"/>
    </row>
    <row r="305" spans="1:13" ht="12.75">
      <c r="A305" s="257"/>
      <c r="B305" s="257"/>
      <c r="C305" s="257"/>
      <c r="D305" s="257"/>
      <c r="E305" s="257"/>
      <c r="F305" s="257"/>
      <c r="G305" s="257"/>
      <c r="H305" s="257"/>
      <c r="I305" s="257"/>
      <c r="J305" s="257"/>
      <c r="K305" s="257"/>
      <c r="L305" s="257"/>
      <c r="M305" s="257"/>
    </row>
    <row r="306" spans="1:13" ht="12.75">
      <c r="A306" s="257"/>
      <c r="B306" s="257"/>
      <c r="C306" s="257"/>
      <c r="D306" s="257"/>
      <c r="E306" s="257"/>
      <c r="F306" s="257"/>
      <c r="G306" s="257"/>
      <c r="H306" s="257"/>
      <c r="I306" s="257"/>
      <c r="J306" s="257"/>
      <c r="K306" s="257"/>
      <c r="L306" s="257"/>
      <c r="M306" s="257"/>
    </row>
    <row r="307" spans="1:13" ht="12.75">
      <c r="A307" s="257"/>
      <c r="B307" s="257"/>
      <c r="C307" s="257"/>
      <c r="D307" s="257"/>
      <c r="E307" s="257"/>
      <c r="F307" s="257"/>
      <c r="G307" s="257"/>
      <c r="H307" s="257"/>
      <c r="I307" s="257"/>
      <c r="J307" s="257"/>
      <c r="K307" s="257"/>
      <c r="L307" s="257"/>
      <c r="M307" s="257"/>
    </row>
    <row r="308" spans="1:13" ht="12.75">
      <c r="A308" s="257"/>
      <c r="B308" s="257"/>
      <c r="C308" s="257"/>
      <c r="D308" s="257"/>
      <c r="E308" s="257"/>
      <c r="F308" s="257"/>
      <c r="G308" s="257"/>
      <c r="H308" s="257"/>
      <c r="I308" s="257"/>
      <c r="J308" s="257"/>
      <c r="K308" s="257"/>
      <c r="L308" s="257"/>
      <c r="M308" s="257"/>
    </row>
    <row r="309" spans="1:13" ht="12.75">
      <c r="A309" s="257"/>
      <c r="B309" s="257"/>
      <c r="C309" s="257"/>
      <c r="D309" s="257"/>
      <c r="E309" s="257"/>
      <c r="F309" s="257"/>
      <c r="G309" s="257"/>
      <c r="H309" s="257"/>
      <c r="I309" s="257"/>
      <c r="J309" s="257"/>
      <c r="K309" s="257"/>
      <c r="L309" s="257"/>
      <c r="M309" s="257"/>
    </row>
    <row r="310" spans="1:13" ht="12.75">
      <c r="A310" s="257"/>
      <c r="B310" s="257"/>
      <c r="C310" s="257"/>
      <c r="D310" s="257"/>
      <c r="E310" s="257"/>
      <c r="F310" s="257"/>
      <c r="G310" s="257"/>
      <c r="H310" s="257"/>
      <c r="I310" s="257"/>
      <c r="J310" s="257"/>
      <c r="K310" s="257"/>
      <c r="L310" s="257"/>
      <c r="M310" s="257"/>
    </row>
    <row r="311" spans="1:13" ht="12.75">
      <c r="A311" s="257"/>
      <c r="B311" s="257"/>
      <c r="C311" s="257"/>
      <c r="D311" s="257"/>
      <c r="E311" s="257"/>
      <c r="F311" s="257"/>
      <c r="G311" s="257"/>
      <c r="H311" s="257"/>
      <c r="I311" s="257"/>
      <c r="J311" s="257"/>
      <c r="K311" s="257"/>
      <c r="L311" s="257"/>
      <c r="M311" s="257"/>
    </row>
    <row r="312" spans="1:13" ht="12.75">
      <c r="A312" s="257"/>
      <c r="B312" s="257"/>
      <c r="C312" s="257"/>
      <c r="D312" s="257"/>
      <c r="E312" s="257"/>
      <c r="F312" s="257"/>
      <c r="G312" s="257"/>
      <c r="H312" s="257"/>
      <c r="I312" s="257"/>
      <c r="J312" s="257"/>
      <c r="K312" s="257"/>
      <c r="L312" s="257"/>
      <c r="M312" s="257"/>
    </row>
    <row r="313" spans="1:13" ht="12.75">
      <c r="A313" s="257"/>
      <c r="B313" s="257"/>
      <c r="C313" s="257"/>
      <c r="D313" s="257"/>
      <c r="E313" s="257"/>
      <c r="F313" s="257"/>
      <c r="G313" s="257"/>
      <c r="H313" s="257"/>
      <c r="I313" s="257"/>
      <c r="J313" s="257"/>
      <c r="K313" s="257"/>
      <c r="L313" s="257"/>
      <c r="M313" s="257"/>
    </row>
    <row r="314" spans="1:13" ht="12.75">
      <c r="A314" s="257"/>
      <c r="B314" s="257"/>
      <c r="C314" s="257"/>
      <c r="D314" s="257"/>
      <c r="E314" s="257"/>
      <c r="F314" s="257"/>
      <c r="G314" s="257"/>
      <c r="H314" s="257"/>
      <c r="I314" s="257"/>
      <c r="J314" s="257"/>
      <c r="K314" s="257"/>
      <c r="L314" s="257"/>
      <c r="M314" s="257"/>
    </row>
    <row r="315" spans="1:13" ht="12.75">
      <c r="A315" s="257"/>
      <c r="B315" s="257"/>
      <c r="C315" s="257"/>
      <c r="D315" s="257"/>
      <c r="E315" s="257"/>
      <c r="F315" s="257"/>
      <c r="G315" s="257"/>
      <c r="H315" s="257"/>
      <c r="I315" s="257"/>
      <c r="J315" s="257"/>
      <c r="K315" s="257"/>
      <c r="L315" s="257"/>
      <c r="M315" s="257"/>
    </row>
    <row r="316" spans="1:13" ht="12.75">
      <c r="A316" s="257"/>
      <c r="B316" s="257"/>
      <c r="C316" s="257"/>
      <c r="D316" s="257"/>
      <c r="E316" s="257"/>
      <c r="F316" s="257"/>
      <c r="G316" s="257"/>
      <c r="H316" s="257"/>
      <c r="I316" s="257"/>
      <c r="J316" s="257"/>
      <c r="K316" s="257"/>
      <c r="L316" s="257"/>
      <c r="M316" s="257"/>
    </row>
    <row r="317" spans="1:13" ht="12.75">
      <c r="A317" s="257"/>
      <c r="B317" s="257"/>
      <c r="C317" s="257"/>
      <c r="D317" s="257"/>
      <c r="E317" s="257"/>
      <c r="F317" s="257"/>
      <c r="G317" s="257"/>
      <c r="H317" s="257"/>
      <c r="I317" s="257"/>
      <c r="J317" s="257"/>
      <c r="K317" s="257"/>
      <c r="L317" s="257"/>
      <c r="M317" s="257"/>
    </row>
    <row r="318" spans="1:13" ht="12.75">
      <c r="A318" s="257"/>
      <c r="B318" s="257"/>
      <c r="C318" s="257"/>
      <c r="D318" s="257"/>
      <c r="E318" s="257"/>
      <c r="F318" s="257"/>
      <c r="G318" s="257"/>
      <c r="H318" s="257"/>
      <c r="I318" s="257"/>
      <c r="J318" s="257"/>
      <c r="K318" s="257"/>
      <c r="L318" s="257"/>
      <c r="M318" s="257"/>
    </row>
    <row r="319" spans="1:13" ht="12.75">
      <c r="A319" s="257"/>
      <c r="B319" s="257"/>
      <c r="C319" s="257"/>
      <c r="D319" s="257"/>
      <c r="E319" s="257"/>
      <c r="F319" s="257"/>
      <c r="G319" s="257"/>
      <c r="H319" s="257"/>
      <c r="I319" s="257"/>
      <c r="J319" s="257"/>
      <c r="K319" s="257"/>
      <c r="L319" s="257"/>
      <c r="M319" s="257"/>
    </row>
    <row r="320" spans="1:13" ht="12.75">
      <c r="A320" s="257"/>
      <c r="B320" s="257"/>
      <c r="C320" s="257"/>
      <c r="D320" s="257"/>
      <c r="E320" s="257"/>
      <c r="F320" s="257"/>
      <c r="G320" s="257"/>
      <c r="H320" s="257"/>
      <c r="I320" s="257"/>
      <c r="J320" s="257"/>
      <c r="K320" s="257"/>
      <c r="L320" s="257"/>
      <c r="M320" s="257"/>
    </row>
    <row r="321" spans="1:13" ht="12.75">
      <c r="A321" s="257"/>
      <c r="B321" s="257"/>
      <c r="C321" s="257"/>
      <c r="D321" s="257"/>
      <c r="E321" s="257"/>
      <c r="F321" s="257"/>
      <c r="G321" s="257"/>
      <c r="H321" s="257"/>
      <c r="I321" s="257"/>
      <c r="J321" s="257"/>
      <c r="K321" s="257"/>
      <c r="L321" s="257"/>
      <c r="M321" s="257"/>
    </row>
    <row r="322" spans="1:13" ht="12.75">
      <c r="A322" s="257"/>
      <c r="B322" s="257"/>
      <c r="C322" s="257"/>
      <c r="D322" s="257"/>
      <c r="E322" s="257"/>
      <c r="F322" s="257"/>
      <c r="G322" s="257"/>
      <c r="H322" s="257"/>
      <c r="I322" s="257"/>
      <c r="J322" s="257"/>
      <c r="K322" s="257"/>
      <c r="L322" s="257"/>
      <c r="M322" s="257"/>
    </row>
    <row r="323" spans="1:13" ht="12.75">
      <c r="A323" s="257"/>
      <c r="B323" s="257"/>
      <c r="C323" s="257"/>
      <c r="D323" s="257"/>
      <c r="E323" s="257"/>
      <c r="F323" s="257"/>
      <c r="G323" s="257"/>
      <c r="H323" s="257"/>
      <c r="I323" s="257"/>
      <c r="J323" s="257"/>
      <c r="K323" s="257"/>
      <c r="L323" s="257"/>
      <c r="M323" s="257"/>
    </row>
    <row r="324" spans="1:13" ht="12.75">
      <c r="A324" s="257"/>
      <c r="B324" s="257"/>
      <c r="C324" s="257"/>
      <c r="D324" s="257"/>
      <c r="E324" s="257"/>
      <c r="F324" s="257"/>
      <c r="G324" s="257"/>
      <c r="H324" s="257"/>
      <c r="I324" s="257"/>
      <c r="J324" s="257"/>
      <c r="K324" s="257"/>
      <c r="L324" s="257"/>
      <c r="M324" s="257"/>
    </row>
    <row r="325" spans="1:13" ht="12.75">
      <c r="A325" s="257"/>
      <c r="B325" s="257"/>
      <c r="C325" s="257"/>
      <c r="D325" s="257"/>
      <c r="E325" s="257"/>
      <c r="F325" s="257"/>
      <c r="G325" s="257"/>
      <c r="H325" s="257"/>
      <c r="I325" s="257"/>
      <c r="J325" s="257"/>
      <c r="K325" s="257"/>
      <c r="L325" s="257"/>
      <c r="M325" s="257"/>
    </row>
    <row r="326" spans="1:13" ht="12.75">
      <c r="A326" s="257"/>
      <c r="B326" s="257"/>
      <c r="C326" s="257"/>
      <c r="D326" s="257"/>
      <c r="E326" s="257"/>
      <c r="F326" s="257"/>
      <c r="G326" s="257"/>
      <c r="H326" s="257"/>
      <c r="I326" s="257"/>
      <c r="J326" s="257"/>
      <c r="K326" s="257"/>
      <c r="L326" s="257"/>
      <c r="M326" s="257"/>
    </row>
    <row r="327" spans="1:13" ht="12.75">
      <c r="A327" s="257"/>
      <c r="B327" s="257"/>
      <c r="C327" s="257"/>
      <c r="D327" s="257"/>
      <c r="E327" s="257"/>
      <c r="F327" s="257"/>
      <c r="G327" s="257"/>
      <c r="H327" s="257"/>
      <c r="I327" s="257"/>
      <c r="J327" s="257"/>
      <c r="K327" s="257"/>
      <c r="L327" s="257"/>
      <c r="M327" s="257"/>
    </row>
    <row r="328" spans="1:13" ht="12.75">
      <c r="A328" s="257"/>
      <c r="B328" s="257"/>
      <c r="C328" s="257"/>
      <c r="D328" s="257"/>
      <c r="E328" s="257"/>
      <c r="F328" s="257"/>
      <c r="G328" s="257"/>
      <c r="H328" s="257"/>
      <c r="I328" s="257"/>
      <c r="J328" s="257"/>
      <c r="K328" s="257"/>
      <c r="L328" s="257"/>
      <c r="M328" s="257"/>
    </row>
    <row r="329" spans="1:13" ht="12.75">
      <c r="A329" s="257"/>
      <c r="B329" s="257"/>
      <c r="C329" s="257"/>
      <c r="D329" s="257"/>
      <c r="E329" s="257"/>
      <c r="F329" s="257"/>
      <c r="G329" s="257"/>
      <c r="H329" s="257"/>
      <c r="I329" s="257"/>
      <c r="J329" s="257"/>
      <c r="K329" s="257"/>
      <c r="L329" s="257"/>
      <c r="M329" s="257"/>
    </row>
    <row r="330" spans="1:13" ht="12.75">
      <c r="A330" s="257"/>
      <c r="B330" s="257"/>
      <c r="C330" s="257"/>
      <c r="D330" s="257"/>
      <c r="E330" s="257"/>
      <c r="F330" s="257"/>
      <c r="G330" s="257"/>
      <c r="H330" s="257"/>
      <c r="I330" s="257"/>
      <c r="J330" s="257"/>
      <c r="K330" s="257"/>
      <c r="L330" s="257"/>
      <c r="M330" s="257"/>
    </row>
    <row r="331" spans="1:13" ht="12.75">
      <c r="A331" s="257"/>
      <c r="B331" s="257"/>
      <c r="C331" s="257"/>
      <c r="D331" s="257"/>
      <c r="E331" s="257"/>
      <c r="F331" s="257"/>
      <c r="G331" s="257"/>
      <c r="H331" s="257"/>
      <c r="I331" s="257"/>
      <c r="J331" s="257"/>
      <c r="K331" s="257"/>
      <c r="L331" s="257"/>
      <c r="M331" s="257"/>
    </row>
    <row r="332" spans="1:13" ht="12.75">
      <c r="A332" s="257"/>
      <c r="B332" s="257"/>
      <c r="C332" s="257"/>
      <c r="D332" s="257"/>
      <c r="E332" s="257"/>
      <c r="F332" s="257"/>
      <c r="G332" s="257"/>
      <c r="H332" s="257"/>
      <c r="I332" s="257"/>
      <c r="J332" s="257"/>
      <c r="K332" s="257"/>
      <c r="L332" s="257"/>
      <c r="M332" s="257"/>
    </row>
    <row r="333" spans="1:13" ht="12.75">
      <c r="A333" s="257"/>
      <c r="B333" s="257"/>
      <c r="C333" s="257"/>
      <c r="D333" s="257"/>
      <c r="E333" s="257"/>
      <c r="F333" s="257"/>
      <c r="G333" s="257"/>
      <c r="H333" s="257"/>
      <c r="I333" s="257"/>
      <c r="J333" s="257"/>
      <c r="K333" s="257"/>
      <c r="L333" s="257"/>
      <c r="M333" s="257"/>
    </row>
    <row r="334" spans="1:13" ht="12.75">
      <c r="A334" s="257"/>
      <c r="B334" s="257"/>
      <c r="C334" s="257"/>
      <c r="D334" s="257"/>
      <c r="E334" s="257"/>
      <c r="F334" s="257"/>
      <c r="G334" s="257"/>
      <c r="H334" s="257"/>
      <c r="I334" s="257"/>
      <c r="J334" s="257"/>
      <c r="K334" s="257"/>
      <c r="L334" s="257"/>
      <c r="M334" s="257"/>
    </row>
    <row r="335" spans="1:13" ht="12.75">
      <c r="A335" s="257"/>
      <c r="B335" s="257"/>
      <c r="C335" s="257"/>
      <c r="D335" s="257"/>
      <c r="E335" s="257"/>
      <c r="F335" s="257"/>
      <c r="G335" s="257"/>
      <c r="H335" s="257"/>
      <c r="I335" s="257"/>
      <c r="J335" s="257"/>
      <c r="K335" s="257"/>
      <c r="L335" s="257"/>
      <c r="M335" s="257"/>
    </row>
    <row r="336" spans="1:13" ht="12.75">
      <c r="A336" s="257"/>
      <c r="B336" s="257"/>
      <c r="C336" s="257"/>
      <c r="D336" s="257"/>
      <c r="E336" s="257"/>
      <c r="F336" s="257"/>
      <c r="G336" s="257"/>
      <c r="H336" s="257"/>
      <c r="I336" s="257"/>
      <c r="J336" s="257"/>
      <c r="K336" s="257"/>
      <c r="L336" s="257"/>
      <c r="M336" s="257"/>
    </row>
    <row r="337" spans="1:13" ht="12.75">
      <c r="A337" s="257"/>
      <c r="B337" s="257"/>
      <c r="C337" s="257"/>
      <c r="D337" s="257"/>
      <c r="E337" s="257"/>
      <c r="F337" s="257"/>
      <c r="G337" s="257"/>
      <c r="H337" s="257"/>
      <c r="I337" s="257"/>
      <c r="J337" s="257"/>
      <c r="K337" s="257"/>
      <c r="L337" s="257"/>
      <c r="M337" s="257"/>
    </row>
    <row r="338" spans="1:13" ht="12.75">
      <c r="A338" s="257"/>
      <c r="B338" s="257"/>
      <c r="C338" s="257"/>
      <c r="D338" s="257"/>
      <c r="E338" s="257"/>
      <c r="F338" s="257"/>
      <c r="G338" s="257"/>
      <c r="H338" s="257"/>
      <c r="I338" s="257"/>
      <c r="J338" s="257"/>
      <c r="K338" s="257"/>
      <c r="L338" s="257"/>
      <c r="M338" s="257"/>
    </row>
    <row r="339" spans="1:13" ht="12.75">
      <c r="A339" s="257"/>
      <c r="B339" s="257"/>
      <c r="C339" s="257"/>
      <c r="D339" s="257"/>
      <c r="E339" s="257"/>
      <c r="F339" s="257"/>
      <c r="G339" s="257"/>
      <c r="H339" s="257"/>
      <c r="I339" s="257"/>
      <c r="J339" s="257"/>
      <c r="K339" s="257"/>
      <c r="L339" s="257"/>
      <c r="M339" s="257"/>
    </row>
    <row r="340" spans="1:13" ht="12.75">
      <c r="A340" s="257"/>
      <c r="B340" s="257"/>
      <c r="C340" s="257"/>
      <c r="D340" s="257"/>
      <c r="E340" s="257"/>
      <c r="F340" s="257"/>
      <c r="G340" s="257"/>
      <c r="H340" s="257"/>
      <c r="I340" s="257"/>
      <c r="J340" s="257"/>
      <c r="K340" s="257"/>
      <c r="L340" s="257"/>
      <c r="M340" s="257"/>
    </row>
    <row r="341" spans="1:13" ht="12.75">
      <c r="A341" s="257"/>
      <c r="B341" s="257"/>
      <c r="C341" s="257"/>
      <c r="D341" s="257"/>
      <c r="E341" s="257"/>
      <c r="F341" s="257"/>
      <c r="G341" s="257"/>
      <c r="H341" s="257"/>
      <c r="I341" s="257"/>
      <c r="J341" s="257"/>
      <c r="K341" s="257"/>
      <c r="L341" s="257"/>
      <c r="M341" s="257"/>
    </row>
    <row r="342" spans="1:13" ht="12.75">
      <c r="A342" s="257"/>
      <c r="B342" s="257"/>
      <c r="C342" s="257"/>
      <c r="D342" s="257"/>
      <c r="E342" s="257"/>
      <c r="F342" s="257"/>
      <c r="G342" s="257"/>
      <c r="H342" s="257"/>
      <c r="I342" s="257"/>
      <c r="J342" s="257"/>
      <c r="K342" s="257"/>
      <c r="L342" s="257"/>
      <c r="M342" s="257"/>
    </row>
    <row r="343" spans="1:13" ht="12.75">
      <c r="A343" s="257"/>
      <c r="B343" s="257"/>
      <c r="C343" s="257"/>
      <c r="D343" s="257"/>
      <c r="E343" s="257"/>
      <c r="F343" s="257"/>
      <c r="G343" s="257"/>
      <c r="H343" s="257"/>
      <c r="I343" s="257"/>
      <c r="J343" s="257"/>
      <c r="K343" s="257"/>
      <c r="L343" s="257"/>
      <c r="M343" s="257"/>
    </row>
    <row r="344" spans="1:13" ht="12.75">
      <c r="A344" s="257"/>
      <c r="B344" s="257"/>
      <c r="C344" s="257"/>
      <c r="D344" s="257"/>
      <c r="E344" s="257"/>
      <c r="F344" s="257"/>
      <c r="G344" s="257"/>
      <c r="H344" s="257"/>
      <c r="I344" s="257"/>
      <c r="J344" s="257"/>
      <c r="K344" s="257"/>
      <c r="L344" s="257"/>
      <c r="M344" s="257"/>
    </row>
    <row r="345" spans="1:13" ht="12.75">
      <c r="A345" s="257"/>
      <c r="B345" s="257"/>
      <c r="C345" s="257"/>
      <c r="D345" s="257"/>
      <c r="E345" s="257"/>
      <c r="F345" s="257"/>
      <c r="G345" s="257"/>
      <c r="H345" s="257"/>
      <c r="I345" s="257"/>
      <c r="J345" s="257"/>
      <c r="K345" s="257"/>
      <c r="L345" s="257"/>
      <c r="M345" s="257"/>
    </row>
    <row r="346" spans="1:13" ht="12.75">
      <c r="A346" s="257"/>
      <c r="B346" s="257"/>
      <c r="C346" s="257"/>
      <c r="D346" s="257"/>
      <c r="E346" s="257"/>
      <c r="F346" s="257"/>
      <c r="G346" s="257"/>
      <c r="H346" s="257"/>
      <c r="I346" s="257"/>
      <c r="J346" s="257"/>
      <c r="K346" s="257"/>
      <c r="L346" s="257"/>
      <c r="M346" s="257"/>
    </row>
    <row r="347" spans="1:13" ht="12.75">
      <c r="A347" s="257"/>
      <c r="B347" s="257"/>
      <c r="C347" s="257"/>
      <c r="D347" s="257"/>
      <c r="E347" s="257"/>
      <c r="F347" s="257"/>
      <c r="G347" s="257"/>
      <c r="H347" s="257"/>
      <c r="I347" s="257"/>
      <c r="J347" s="257"/>
      <c r="K347" s="257"/>
      <c r="L347" s="257"/>
      <c r="M347" s="257"/>
    </row>
    <row r="348" spans="1:13" ht="12.75">
      <c r="A348" s="257"/>
      <c r="B348" s="257"/>
      <c r="C348" s="257"/>
      <c r="D348" s="257"/>
      <c r="E348" s="257"/>
      <c r="F348" s="257"/>
      <c r="G348" s="257"/>
      <c r="H348" s="257"/>
      <c r="I348" s="257"/>
      <c r="J348" s="257"/>
      <c r="K348" s="257"/>
      <c r="L348" s="257"/>
      <c r="M348" s="257"/>
    </row>
    <row r="349" spans="1:13" ht="12.75">
      <c r="A349" s="257"/>
      <c r="B349" s="257"/>
      <c r="C349" s="257"/>
      <c r="D349" s="257"/>
      <c r="E349" s="257"/>
      <c r="F349" s="257"/>
      <c r="G349" s="257"/>
      <c r="H349" s="257"/>
      <c r="I349" s="257"/>
      <c r="J349" s="257"/>
      <c r="K349" s="257"/>
      <c r="L349" s="257"/>
      <c r="M349" s="257"/>
    </row>
    <row r="350" spans="1:13" ht="12.75">
      <c r="A350" s="257"/>
      <c r="B350" s="257"/>
      <c r="C350" s="257"/>
      <c r="D350" s="257"/>
      <c r="E350" s="257"/>
      <c r="F350" s="257"/>
      <c r="G350" s="257"/>
      <c r="H350" s="257"/>
      <c r="I350" s="257"/>
      <c r="J350" s="257"/>
      <c r="K350" s="257"/>
      <c r="L350" s="257"/>
      <c r="M350" s="257"/>
    </row>
    <row r="351" spans="1:13" ht="12.75">
      <c r="A351" s="257"/>
      <c r="B351" s="257"/>
      <c r="C351" s="257"/>
      <c r="D351" s="257"/>
      <c r="E351" s="257"/>
      <c r="F351" s="257"/>
      <c r="G351" s="257"/>
      <c r="H351" s="257"/>
      <c r="I351" s="257"/>
      <c r="J351" s="257"/>
      <c r="K351" s="257"/>
      <c r="L351" s="257"/>
      <c r="M351" s="257"/>
    </row>
    <row r="352" spans="1:13" ht="12.75">
      <c r="A352" s="257"/>
      <c r="B352" s="257"/>
      <c r="C352" s="257"/>
      <c r="D352" s="257"/>
      <c r="E352" s="257"/>
      <c r="F352" s="257"/>
      <c r="G352" s="257"/>
      <c r="H352" s="257"/>
      <c r="I352" s="257"/>
      <c r="J352" s="257"/>
      <c r="K352" s="257"/>
      <c r="L352" s="257"/>
      <c r="M352" s="257"/>
    </row>
    <row r="353" spans="1:13" ht="12.75">
      <c r="A353" s="257"/>
      <c r="B353" s="257"/>
      <c r="C353" s="257"/>
      <c r="D353" s="257"/>
      <c r="E353" s="257"/>
      <c r="F353" s="257"/>
      <c r="G353" s="257"/>
      <c r="H353" s="257"/>
      <c r="I353" s="257"/>
      <c r="J353" s="257"/>
      <c r="K353" s="257"/>
      <c r="L353" s="257"/>
      <c r="M353" s="257"/>
    </row>
    <row r="354" spans="1:13" ht="12.75">
      <c r="A354" s="257"/>
      <c r="B354" s="257"/>
      <c r="C354" s="257"/>
      <c r="D354" s="257"/>
      <c r="E354" s="257"/>
      <c r="F354" s="257"/>
      <c r="G354" s="257"/>
      <c r="H354" s="257"/>
      <c r="I354" s="257"/>
      <c r="J354" s="257"/>
      <c r="K354" s="257"/>
      <c r="L354" s="257"/>
      <c r="M354" s="257"/>
    </row>
    <row r="355" spans="1:13" ht="12.75">
      <c r="A355" s="257"/>
      <c r="B355" s="257"/>
      <c r="C355" s="257"/>
      <c r="D355" s="257"/>
      <c r="E355" s="257"/>
      <c r="F355" s="257"/>
      <c r="G355" s="257"/>
      <c r="H355" s="257"/>
      <c r="I355" s="257"/>
      <c r="J355" s="257"/>
      <c r="K355" s="257"/>
      <c r="L355" s="257"/>
      <c r="M355" s="257"/>
    </row>
    <row r="356" spans="1:13" ht="12.75">
      <c r="A356" s="257"/>
      <c r="B356" s="257"/>
      <c r="C356" s="257"/>
      <c r="D356" s="257"/>
      <c r="E356" s="257"/>
      <c r="F356" s="257"/>
      <c r="G356" s="257"/>
      <c r="H356" s="257"/>
      <c r="I356" s="257"/>
      <c r="J356" s="257"/>
      <c r="K356" s="257"/>
      <c r="L356" s="257"/>
      <c r="M356" s="257"/>
    </row>
    <row r="357" spans="1:13" ht="12.75">
      <c r="A357" s="257"/>
      <c r="B357" s="257"/>
      <c r="C357" s="257"/>
      <c r="D357" s="257"/>
      <c r="E357" s="257"/>
      <c r="F357" s="257"/>
      <c r="G357" s="257"/>
      <c r="H357" s="257"/>
      <c r="I357" s="257"/>
      <c r="J357" s="257"/>
      <c r="K357" s="257"/>
      <c r="L357" s="257"/>
      <c r="M357" s="257"/>
    </row>
    <row r="358" spans="1:13" ht="12.75">
      <c r="A358" s="257"/>
      <c r="B358" s="257"/>
      <c r="C358" s="257"/>
      <c r="D358" s="257"/>
      <c r="E358" s="257"/>
      <c r="F358" s="257"/>
      <c r="G358" s="257"/>
      <c r="H358" s="257"/>
      <c r="I358" s="257"/>
      <c r="J358" s="257"/>
      <c r="K358" s="257"/>
      <c r="L358" s="257"/>
      <c r="M358" s="257"/>
    </row>
    <row r="359" spans="1:13" ht="12.75">
      <c r="A359" s="257"/>
      <c r="B359" s="257"/>
      <c r="C359" s="257"/>
      <c r="D359" s="257"/>
      <c r="E359" s="257"/>
      <c r="F359" s="257"/>
      <c r="G359" s="257"/>
      <c r="H359" s="257"/>
      <c r="I359" s="257"/>
      <c r="J359" s="257"/>
      <c r="K359" s="257"/>
      <c r="L359" s="257"/>
      <c r="M359" s="257"/>
    </row>
    <row r="360" spans="1:13" ht="12.75">
      <c r="A360" s="257"/>
      <c r="B360" s="257"/>
      <c r="C360" s="257"/>
      <c r="D360" s="257"/>
      <c r="E360" s="257"/>
      <c r="F360" s="257"/>
      <c r="G360" s="257"/>
      <c r="H360" s="257"/>
      <c r="I360" s="257"/>
      <c r="J360" s="257"/>
      <c r="K360" s="257"/>
      <c r="L360" s="257"/>
      <c r="M360" s="257"/>
    </row>
    <row r="361" spans="1:13" ht="12.75">
      <c r="A361" s="257"/>
      <c r="B361" s="257"/>
      <c r="C361" s="257"/>
      <c r="D361" s="257"/>
      <c r="E361" s="257"/>
      <c r="F361" s="257"/>
      <c r="G361" s="257"/>
      <c r="H361" s="257"/>
      <c r="I361" s="257"/>
      <c r="J361" s="257"/>
      <c r="K361" s="257"/>
      <c r="L361" s="257"/>
      <c r="M361" s="257"/>
    </row>
    <row r="362" spans="1:13" ht="12.75">
      <c r="A362" s="257"/>
      <c r="B362" s="257"/>
      <c r="C362" s="257"/>
      <c r="D362" s="257"/>
      <c r="E362" s="257"/>
      <c r="F362" s="257"/>
      <c r="G362" s="257"/>
      <c r="H362" s="257"/>
      <c r="I362" s="257"/>
      <c r="J362" s="257"/>
      <c r="K362" s="257"/>
      <c r="L362" s="257"/>
      <c r="M362" s="257"/>
    </row>
    <row r="363" spans="1:13" ht="12.75">
      <c r="A363" s="257"/>
      <c r="B363" s="257"/>
      <c r="C363" s="257"/>
      <c r="D363" s="257"/>
      <c r="E363" s="257"/>
      <c r="F363" s="257"/>
      <c r="G363" s="257"/>
      <c r="H363" s="257"/>
      <c r="I363" s="257"/>
      <c r="J363" s="257"/>
      <c r="K363" s="257"/>
      <c r="L363" s="257"/>
      <c r="M363" s="257"/>
    </row>
    <row r="364" spans="1:13" ht="12.75">
      <c r="A364" s="257"/>
      <c r="B364" s="257"/>
      <c r="C364" s="257"/>
      <c r="D364" s="257"/>
      <c r="E364" s="257"/>
      <c r="F364" s="257"/>
      <c r="G364" s="257"/>
      <c r="H364" s="257"/>
      <c r="I364" s="257"/>
      <c r="J364" s="257"/>
      <c r="K364" s="257"/>
      <c r="L364" s="257"/>
      <c r="M364" s="257"/>
    </row>
    <row r="365" spans="1:13" ht="12.75">
      <c r="A365" s="257"/>
      <c r="B365" s="257"/>
      <c r="C365" s="257"/>
      <c r="D365" s="257"/>
      <c r="E365" s="257"/>
      <c r="F365" s="257"/>
      <c r="G365" s="257"/>
      <c r="H365" s="257"/>
      <c r="I365" s="257"/>
      <c r="J365" s="257"/>
      <c r="K365" s="257"/>
      <c r="L365" s="257"/>
      <c r="M365" s="257"/>
    </row>
    <row r="366" spans="1:13" ht="12.75">
      <c r="A366" s="257"/>
      <c r="B366" s="257"/>
      <c r="C366" s="257"/>
      <c r="D366" s="257"/>
      <c r="E366" s="257"/>
      <c r="F366" s="257"/>
      <c r="G366" s="257"/>
      <c r="H366" s="257"/>
      <c r="I366" s="257"/>
      <c r="J366" s="257"/>
      <c r="K366" s="257"/>
      <c r="L366" s="257"/>
      <c r="M366" s="257"/>
    </row>
    <row r="367" spans="1:13" ht="12.75">
      <c r="A367" s="257"/>
      <c r="B367" s="257"/>
      <c r="C367" s="257"/>
      <c r="D367" s="257"/>
      <c r="E367" s="257"/>
      <c r="F367" s="257"/>
      <c r="G367" s="257"/>
      <c r="H367" s="257"/>
      <c r="I367" s="257"/>
      <c r="J367" s="257"/>
      <c r="K367" s="257"/>
      <c r="L367" s="257"/>
      <c r="M367" s="257"/>
    </row>
    <row r="368" spans="1:13" ht="12.75">
      <c r="A368" s="257"/>
      <c r="B368" s="257"/>
      <c r="C368" s="257"/>
      <c r="D368" s="257"/>
      <c r="E368" s="257"/>
      <c r="F368" s="257"/>
      <c r="G368" s="257"/>
      <c r="H368" s="257"/>
      <c r="I368" s="257"/>
      <c r="J368" s="257"/>
      <c r="K368" s="257"/>
      <c r="L368" s="257"/>
      <c r="M368" s="257"/>
    </row>
    <row r="369" spans="1:13" ht="12.75">
      <c r="A369" s="257"/>
      <c r="B369" s="257"/>
      <c r="C369" s="257"/>
      <c r="D369" s="257"/>
      <c r="E369" s="257"/>
      <c r="F369" s="257"/>
      <c r="G369" s="257"/>
      <c r="H369" s="257"/>
      <c r="I369" s="257"/>
      <c r="J369" s="257"/>
      <c r="K369" s="257"/>
      <c r="L369" s="257"/>
      <c r="M369" s="257"/>
    </row>
    <row r="370" spans="1:13" ht="12.75">
      <c r="A370" s="257"/>
      <c r="B370" s="257"/>
      <c r="C370" s="257"/>
      <c r="D370" s="257"/>
      <c r="E370" s="257"/>
      <c r="F370" s="257"/>
      <c r="G370" s="257"/>
      <c r="H370" s="257"/>
      <c r="I370" s="257"/>
      <c r="J370" s="257"/>
      <c r="K370" s="257"/>
      <c r="L370" s="257"/>
      <c r="M370" s="257"/>
    </row>
    <row r="371" spans="1:13" ht="12.75">
      <c r="A371" s="257"/>
      <c r="B371" s="257"/>
      <c r="C371" s="257"/>
      <c r="D371" s="257"/>
      <c r="E371" s="257"/>
      <c r="F371" s="257"/>
      <c r="G371" s="257"/>
      <c r="H371" s="257"/>
      <c r="I371" s="257"/>
      <c r="J371" s="257"/>
      <c r="K371" s="257"/>
      <c r="L371" s="257"/>
      <c r="M371" s="257"/>
    </row>
    <row r="372" spans="1:13" ht="12.75">
      <c r="A372" s="257"/>
      <c r="B372" s="257"/>
      <c r="C372" s="257"/>
      <c r="D372" s="257"/>
      <c r="E372" s="257"/>
      <c r="F372" s="257"/>
      <c r="G372" s="257"/>
      <c r="H372" s="257"/>
      <c r="I372" s="257"/>
      <c r="J372" s="257"/>
      <c r="K372" s="257"/>
      <c r="L372" s="257"/>
      <c r="M372" s="257"/>
    </row>
    <row r="373" spans="1:13" ht="12.75">
      <c r="A373" s="257"/>
      <c r="B373" s="257"/>
      <c r="C373" s="257"/>
      <c r="D373" s="257"/>
      <c r="E373" s="257"/>
      <c r="F373" s="257"/>
      <c r="G373" s="257"/>
      <c r="H373" s="257"/>
      <c r="I373" s="257"/>
      <c r="J373" s="257"/>
      <c r="K373" s="257"/>
      <c r="L373" s="257"/>
      <c r="M373" s="257"/>
    </row>
    <row r="374" spans="1:13" ht="12.75">
      <c r="A374" s="257"/>
      <c r="B374" s="257"/>
      <c r="C374" s="257"/>
      <c r="D374" s="257"/>
      <c r="E374" s="257"/>
      <c r="F374" s="257"/>
      <c r="G374" s="257"/>
      <c r="H374" s="257"/>
      <c r="I374" s="257"/>
      <c r="J374" s="257"/>
      <c r="K374" s="257"/>
      <c r="L374" s="257"/>
      <c r="M374" s="257"/>
    </row>
    <row r="375" spans="1:13" ht="12.75">
      <c r="A375" s="257"/>
      <c r="B375" s="257"/>
      <c r="C375" s="257"/>
      <c r="D375" s="257"/>
      <c r="E375" s="257"/>
      <c r="F375" s="257"/>
      <c r="G375" s="257"/>
      <c r="H375" s="257"/>
      <c r="I375" s="257"/>
      <c r="J375" s="257"/>
      <c r="K375" s="257"/>
      <c r="L375" s="257"/>
      <c r="M375" s="257"/>
    </row>
    <row r="376" spans="1:13" ht="12.75">
      <c r="A376" s="257"/>
      <c r="B376" s="257"/>
      <c r="C376" s="257"/>
      <c r="D376" s="257"/>
      <c r="E376" s="257"/>
      <c r="F376" s="257"/>
      <c r="G376" s="257"/>
      <c r="H376" s="257"/>
      <c r="I376" s="257"/>
      <c r="J376" s="257"/>
      <c r="K376" s="257"/>
      <c r="L376" s="257"/>
      <c r="M376" s="257"/>
    </row>
    <row r="377" spans="1:13" ht="12.75">
      <c r="A377" s="257"/>
      <c r="B377" s="257"/>
      <c r="C377" s="257"/>
      <c r="D377" s="257"/>
      <c r="E377" s="257"/>
      <c r="F377" s="257"/>
      <c r="G377" s="257"/>
      <c r="H377" s="257"/>
      <c r="I377" s="257"/>
      <c r="J377" s="257"/>
      <c r="K377" s="257"/>
      <c r="L377" s="257"/>
      <c r="M377" s="257"/>
    </row>
    <row r="378" spans="1:13" ht="12.75">
      <c r="A378" s="257"/>
      <c r="B378" s="257"/>
      <c r="C378" s="257"/>
      <c r="D378" s="257"/>
      <c r="E378" s="257"/>
      <c r="F378" s="257"/>
      <c r="G378" s="257"/>
      <c r="H378" s="257"/>
      <c r="I378" s="257"/>
      <c r="J378" s="257"/>
      <c r="K378" s="257"/>
      <c r="L378" s="257"/>
      <c r="M378" s="257"/>
    </row>
    <row r="379" spans="1:13" ht="12.75">
      <c r="A379" s="257"/>
      <c r="B379" s="257"/>
      <c r="C379" s="257"/>
      <c r="D379" s="257"/>
      <c r="E379" s="257"/>
      <c r="F379" s="257"/>
      <c r="G379" s="257"/>
      <c r="H379" s="257"/>
      <c r="I379" s="257"/>
      <c r="J379" s="257"/>
      <c r="K379" s="257"/>
      <c r="L379" s="257"/>
      <c r="M379" s="257"/>
    </row>
    <row r="380" spans="1:13" ht="12.75">
      <c r="A380" s="257"/>
      <c r="B380" s="257"/>
      <c r="C380" s="257"/>
      <c r="D380" s="257"/>
      <c r="E380" s="257"/>
      <c r="F380" s="257"/>
      <c r="G380" s="257"/>
      <c r="H380" s="257"/>
      <c r="I380" s="257"/>
      <c r="J380" s="257"/>
      <c r="K380" s="257"/>
      <c r="L380" s="257"/>
      <c r="M380" s="257"/>
    </row>
    <row r="381" spans="1:13" ht="12.75">
      <c r="A381" s="257"/>
      <c r="B381" s="257"/>
      <c r="C381" s="257"/>
      <c r="D381" s="257"/>
      <c r="E381" s="257"/>
      <c r="F381" s="257"/>
      <c r="G381" s="257"/>
      <c r="H381" s="257"/>
      <c r="I381" s="257"/>
      <c r="J381" s="257"/>
      <c r="K381" s="257"/>
      <c r="L381" s="257"/>
      <c r="M381" s="257"/>
    </row>
    <row r="382" spans="1:13" ht="12.75">
      <c r="A382" s="257"/>
      <c r="B382" s="257"/>
      <c r="C382" s="257"/>
      <c r="D382" s="257"/>
      <c r="E382" s="257"/>
      <c r="F382" s="257"/>
      <c r="G382" s="257"/>
      <c r="H382" s="257"/>
      <c r="I382" s="257"/>
      <c r="J382" s="257"/>
      <c r="K382" s="257"/>
      <c r="L382" s="257"/>
      <c r="M382" s="257"/>
    </row>
    <row r="383" spans="1:13" ht="12.75">
      <c r="A383" s="257"/>
      <c r="B383" s="257"/>
      <c r="C383" s="257"/>
      <c r="D383" s="257"/>
      <c r="E383" s="257"/>
      <c r="F383" s="257"/>
      <c r="G383" s="257"/>
      <c r="H383" s="257"/>
      <c r="I383" s="257"/>
      <c r="J383" s="257"/>
      <c r="K383" s="257"/>
      <c r="L383" s="257"/>
      <c r="M383" s="257"/>
    </row>
    <row r="384" spans="1:13" ht="12.75">
      <c r="A384" s="257"/>
      <c r="B384" s="257"/>
      <c r="C384" s="257"/>
      <c r="D384" s="257"/>
      <c r="E384" s="257"/>
      <c r="F384" s="257"/>
      <c r="G384" s="257"/>
      <c r="H384" s="257"/>
      <c r="I384" s="257"/>
      <c r="J384" s="257"/>
      <c r="K384" s="257"/>
      <c r="L384" s="257"/>
      <c r="M384" s="257"/>
    </row>
    <row r="385" spans="1:13" ht="12.75">
      <c r="A385" s="257"/>
      <c r="B385" s="257"/>
      <c r="C385" s="257"/>
      <c r="D385" s="257"/>
      <c r="E385" s="257"/>
      <c r="F385" s="257"/>
      <c r="G385" s="257"/>
      <c r="H385" s="257"/>
      <c r="I385" s="257"/>
      <c r="J385" s="257"/>
      <c r="K385" s="257"/>
      <c r="L385" s="257"/>
      <c r="M385" s="257"/>
    </row>
    <row r="386" spans="1:13" ht="12.75">
      <c r="A386" s="257"/>
      <c r="B386" s="257"/>
      <c r="C386" s="257"/>
      <c r="D386" s="257"/>
      <c r="E386" s="257"/>
      <c r="F386" s="257"/>
      <c r="G386" s="257"/>
      <c r="H386" s="257"/>
      <c r="I386" s="257"/>
      <c r="J386" s="257"/>
      <c r="K386" s="257"/>
      <c r="L386" s="257"/>
      <c r="M386" s="257"/>
    </row>
    <row r="387" spans="1:13" ht="12.75">
      <c r="A387" s="257"/>
      <c r="B387" s="257"/>
      <c r="C387" s="257"/>
      <c r="D387" s="257"/>
      <c r="E387" s="257"/>
      <c r="F387" s="257"/>
      <c r="G387" s="257"/>
      <c r="H387" s="257"/>
      <c r="I387" s="257"/>
      <c r="J387" s="257"/>
      <c r="K387" s="257"/>
      <c r="L387" s="257"/>
      <c r="M387" s="257"/>
    </row>
    <row r="388" spans="1:13" ht="12.75">
      <c r="A388" s="257"/>
      <c r="B388" s="257"/>
      <c r="C388" s="257"/>
      <c r="D388" s="257"/>
      <c r="E388" s="257"/>
      <c r="F388" s="257"/>
      <c r="G388" s="257"/>
      <c r="H388" s="257"/>
      <c r="I388" s="257"/>
      <c r="J388" s="257"/>
      <c r="K388" s="257"/>
      <c r="L388" s="257"/>
      <c r="M388" s="257"/>
    </row>
    <row r="389" spans="1:13" ht="12.75">
      <c r="A389" s="257"/>
      <c r="B389" s="257"/>
      <c r="C389" s="257"/>
      <c r="D389" s="257"/>
      <c r="E389" s="257"/>
      <c r="F389" s="257"/>
      <c r="G389" s="257"/>
      <c r="H389" s="257"/>
      <c r="I389" s="257"/>
      <c r="J389" s="257"/>
      <c r="K389" s="257"/>
      <c r="L389" s="257"/>
      <c r="M389" s="257"/>
    </row>
    <row r="390" spans="1:13" ht="12.75">
      <c r="A390" s="257"/>
      <c r="B390" s="257"/>
      <c r="C390" s="257"/>
      <c r="D390" s="257"/>
      <c r="E390" s="257"/>
      <c r="F390" s="257"/>
      <c r="G390" s="257"/>
      <c r="H390" s="257"/>
      <c r="I390" s="257"/>
      <c r="J390" s="257"/>
      <c r="K390" s="257"/>
      <c r="L390" s="257"/>
      <c r="M390" s="257"/>
    </row>
    <row r="391" spans="1:13" ht="12.75">
      <c r="A391" s="257"/>
      <c r="B391" s="257"/>
      <c r="C391" s="257"/>
      <c r="D391" s="257"/>
      <c r="E391" s="257"/>
      <c r="F391" s="257"/>
      <c r="G391" s="257"/>
      <c r="H391" s="257"/>
      <c r="I391" s="257"/>
      <c r="J391" s="257"/>
      <c r="K391" s="257"/>
      <c r="L391" s="257"/>
      <c r="M391" s="257"/>
    </row>
    <row r="392" spans="1:13" ht="12.75">
      <c r="A392" s="257"/>
      <c r="B392" s="257"/>
      <c r="C392" s="257"/>
      <c r="D392" s="257"/>
      <c r="E392" s="257"/>
      <c r="F392" s="257"/>
      <c r="G392" s="257"/>
      <c r="H392" s="257"/>
      <c r="I392" s="257"/>
      <c r="J392" s="257"/>
      <c r="K392" s="257"/>
      <c r="L392" s="257"/>
      <c r="M392" s="257"/>
    </row>
    <row r="393" spans="1:13" ht="12.75">
      <c r="A393" s="257"/>
      <c r="B393" s="257"/>
      <c r="C393" s="257"/>
      <c r="D393" s="257"/>
      <c r="E393" s="257"/>
      <c r="F393" s="257"/>
      <c r="G393" s="257"/>
      <c r="H393" s="257"/>
      <c r="I393" s="257"/>
      <c r="J393" s="257"/>
      <c r="K393" s="257"/>
      <c r="L393" s="257"/>
      <c r="M393" s="257"/>
    </row>
    <row r="394" spans="1:13" ht="12.75">
      <c r="A394" s="257"/>
      <c r="B394" s="257"/>
      <c r="C394" s="257"/>
      <c r="D394" s="257"/>
      <c r="E394" s="257"/>
      <c r="F394" s="257"/>
      <c r="G394" s="257"/>
      <c r="H394" s="257"/>
      <c r="I394" s="257"/>
      <c r="J394" s="257"/>
      <c r="K394" s="257"/>
      <c r="L394" s="257"/>
      <c r="M394" s="257"/>
    </row>
    <row r="395" spans="1:13" ht="12.75">
      <c r="A395" s="257"/>
      <c r="B395" s="257"/>
      <c r="C395" s="257"/>
      <c r="D395" s="257"/>
      <c r="E395" s="257"/>
      <c r="F395" s="257"/>
      <c r="G395" s="257"/>
      <c r="H395" s="257"/>
      <c r="I395" s="257"/>
      <c r="J395" s="257"/>
      <c r="K395" s="257"/>
      <c r="L395" s="257"/>
      <c r="M395" s="257"/>
    </row>
    <row r="396" spans="1:13" ht="12.75">
      <c r="A396" s="257"/>
      <c r="B396" s="257"/>
      <c r="C396" s="257"/>
      <c r="D396" s="257"/>
      <c r="E396" s="257"/>
      <c r="F396" s="257"/>
      <c r="G396" s="257"/>
      <c r="H396" s="257"/>
      <c r="I396" s="257"/>
      <c r="J396" s="257"/>
      <c r="K396" s="257"/>
      <c r="L396" s="257"/>
      <c r="M396" s="257"/>
    </row>
    <row r="397" spans="1:13" ht="12.75">
      <c r="A397" s="257"/>
      <c r="B397" s="257"/>
      <c r="C397" s="257"/>
      <c r="D397" s="257"/>
      <c r="E397" s="257"/>
      <c r="F397" s="257"/>
      <c r="G397" s="257"/>
      <c r="H397" s="257"/>
      <c r="I397" s="257"/>
      <c r="J397" s="257"/>
      <c r="K397" s="257"/>
      <c r="L397" s="257"/>
      <c r="M397" s="257"/>
    </row>
    <row r="398" spans="1:13" ht="12.75">
      <c r="A398" s="257"/>
      <c r="B398" s="257"/>
      <c r="C398" s="257"/>
      <c r="D398" s="257"/>
      <c r="E398" s="257"/>
      <c r="F398" s="257"/>
      <c r="G398" s="257"/>
      <c r="H398" s="257"/>
      <c r="I398" s="257"/>
      <c r="J398" s="257"/>
      <c r="K398" s="257"/>
      <c r="L398" s="257"/>
      <c r="M398" s="257"/>
    </row>
    <row r="399" spans="1:13" ht="12.75">
      <c r="A399" s="257"/>
      <c r="B399" s="257"/>
      <c r="C399" s="257"/>
      <c r="D399" s="257"/>
      <c r="E399" s="257"/>
      <c r="F399" s="257"/>
      <c r="G399" s="257"/>
      <c r="H399" s="257"/>
      <c r="I399" s="257"/>
      <c r="J399" s="257"/>
      <c r="K399" s="257"/>
      <c r="L399" s="257"/>
      <c r="M399" s="257"/>
    </row>
    <row r="400" spans="1:13" ht="12.75">
      <c r="A400" s="257"/>
      <c r="B400" s="257"/>
      <c r="C400" s="257"/>
      <c r="D400" s="257"/>
      <c r="E400" s="257"/>
      <c r="F400" s="257"/>
      <c r="G400" s="257"/>
      <c r="H400" s="257"/>
      <c r="I400" s="257"/>
      <c r="J400" s="257"/>
      <c r="K400" s="257"/>
      <c r="L400" s="257"/>
      <c r="M400" s="257"/>
    </row>
    <row r="401" spans="1:13" ht="12.75">
      <c r="A401" s="257"/>
      <c r="B401" s="257"/>
      <c r="C401" s="257"/>
      <c r="D401" s="257"/>
      <c r="E401" s="257"/>
      <c r="F401" s="257"/>
      <c r="G401" s="257"/>
      <c r="H401" s="257"/>
      <c r="I401" s="257"/>
      <c r="J401" s="257"/>
      <c r="K401" s="257"/>
      <c r="L401" s="257"/>
      <c r="M401" s="257"/>
    </row>
    <row r="402" spans="1:13" ht="12.75">
      <c r="A402" s="257"/>
      <c r="B402" s="257"/>
      <c r="C402" s="257"/>
      <c r="D402" s="257"/>
      <c r="E402" s="257"/>
      <c r="F402" s="257"/>
      <c r="G402" s="257"/>
      <c r="H402" s="257"/>
      <c r="I402" s="257"/>
      <c r="J402" s="257"/>
      <c r="K402" s="257"/>
      <c r="L402" s="257"/>
      <c r="M402" s="257"/>
    </row>
    <row r="403" spans="1:13" ht="12.75">
      <c r="A403" s="257"/>
      <c r="B403" s="257"/>
      <c r="C403" s="257"/>
      <c r="D403" s="257"/>
      <c r="E403" s="257"/>
      <c r="F403" s="257"/>
      <c r="G403" s="257"/>
      <c r="H403" s="257"/>
      <c r="I403" s="257"/>
      <c r="J403" s="257"/>
      <c r="K403" s="257"/>
      <c r="L403" s="257"/>
      <c r="M403" s="257"/>
    </row>
    <row r="404" spans="1:13" ht="12.75">
      <c r="A404" s="257"/>
      <c r="B404" s="257"/>
      <c r="C404" s="257"/>
      <c r="D404" s="257"/>
      <c r="E404" s="257"/>
      <c r="F404" s="257"/>
      <c r="G404" s="257"/>
      <c r="H404" s="257"/>
      <c r="I404" s="257"/>
      <c r="J404" s="257"/>
      <c r="K404" s="257"/>
      <c r="L404" s="257"/>
      <c r="M404" s="257"/>
    </row>
    <row r="405" spans="1:13" ht="12.75">
      <c r="A405" s="257"/>
      <c r="B405" s="257"/>
      <c r="C405" s="257"/>
      <c r="D405" s="257"/>
      <c r="E405" s="257"/>
      <c r="F405" s="257"/>
      <c r="G405" s="257"/>
      <c r="H405" s="257"/>
      <c r="I405" s="257"/>
      <c r="J405" s="257"/>
      <c r="K405" s="257"/>
      <c r="L405" s="257"/>
      <c r="M405" s="257"/>
    </row>
    <row r="406" spans="1:13" ht="12.75">
      <c r="A406" s="257"/>
      <c r="B406" s="257"/>
      <c r="C406" s="257"/>
      <c r="D406" s="257"/>
      <c r="E406" s="257"/>
      <c r="F406" s="257"/>
      <c r="G406" s="257"/>
      <c r="H406" s="257"/>
      <c r="I406" s="257"/>
      <c r="J406" s="257"/>
      <c r="K406" s="257"/>
      <c r="L406" s="257"/>
      <c r="M406" s="257"/>
    </row>
    <row r="407" spans="1:13" ht="12.75">
      <c r="A407" s="257"/>
      <c r="B407" s="257"/>
      <c r="C407" s="257"/>
      <c r="D407" s="257"/>
      <c r="E407" s="257"/>
      <c r="F407" s="257"/>
      <c r="G407" s="257"/>
      <c r="H407" s="257"/>
      <c r="I407" s="257"/>
      <c r="J407" s="257"/>
      <c r="K407" s="257"/>
      <c r="L407" s="257"/>
      <c r="M407" s="257"/>
    </row>
    <row r="408" spans="1:13" ht="12.75">
      <c r="A408" s="257"/>
      <c r="B408" s="257"/>
      <c r="C408" s="257"/>
      <c r="D408" s="257"/>
      <c r="E408" s="257"/>
      <c r="F408" s="257"/>
      <c r="G408" s="257"/>
      <c r="H408" s="257"/>
      <c r="I408" s="257"/>
      <c r="J408" s="257"/>
      <c r="K408" s="257"/>
      <c r="L408" s="257"/>
      <c r="M408" s="257"/>
    </row>
    <row r="409" spans="1:13" ht="12.75">
      <c r="A409" s="257"/>
      <c r="B409" s="257"/>
      <c r="C409" s="257"/>
      <c r="D409" s="257"/>
      <c r="E409" s="257"/>
      <c r="F409" s="257"/>
      <c r="G409" s="257"/>
      <c r="H409" s="257"/>
      <c r="I409" s="257"/>
      <c r="J409" s="257"/>
      <c r="K409" s="257"/>
      <c r="L409" s="257"/>
      <c r="M409" s="257"/>
    </row>
    <row r="410" spans="1:13" ht="12.75">
      <c r="A410" s="257"/>
      <c r="B410" s="257"/>
      <c r="C410" s="257"/>
      <c r="D410" s="257"/>
      <c r="E410" s="257"/>
      <c r="F410" s="257"/>
      <c r="G410" s="257"/>
      <c r="H410" s="257"/>
      <c r="I410" s="257"/>
      <c r="J410" s="257"/>
      <c r="K410" s="257"/>
      <c r="L410" s="257"/>
      <c r="M410" s="257"/>
    </row>
    <row r="411" spans="1:13" ht="12.75">
      <c r="A411" s="257"/>
      <c r="B411" s="257"/>
      <c r="C411" s="257"/>
      <c r="D411" s="257"/>
      <c r="E411" s="257"/>
      <c r="F411" s="257"/>
      <c r="G411" s="257"/>
      <c r="H411" s="257"/>
      <c r="I411" s="257"/>
      <c r="J411" s="257"/>
      <c r="K411" s="257"/>
      <c r="L411" s="257"/>
      <c r="M411" s="257"/>
    </row>
    <row r="412" spans="1:13" ht="12.75">
      <c r="A412" s="257"/>
      <c r="B412" s="257"/>
      <c r="C412" s="257"/>
      <c r="D412" s="257"/>
      <c r="E412" s="257"/>
      <c r="F412" s="257"/>
      <c r="G412" s="257"/>
      <c r="H412" s="257"/>
      <c r="I412" s="257"/>
      <c r="J412" s="257"/>
      <c r="K412" s="257"/>
      <c r="L412" s="257"/>
      <c r="M412" s="257"/>
    </row>
    <row r="413" spans="1:13" ht="12.75">
      <c r="A413" s="257"/>
      <c r="B413" s="257"/>
      <c r="C413" s="257"/>
      <c r="D413" s="257"/>
      <c r="E413" s="257"/>
      <c r="F413" s="257"/>
      <c r="G413" s="257"/>
      <c r="H413" s="257"/>
      <c r="I413" s="257"/>
      <c r="J413" s="257"/>
      <c r="K413" s="257"/>
      <c r="L413" s="257"/>
      <c r="M413" s="257"/>
    </row>
    <row r="414" spans="1:13" ht="12.75">
      <c r="A414" s="257"/>
      <c r="B414" s="257"/>
      <c r="C414" s="257"/>
      <c r="D414" s="257"/>
      <c r="E414" s="257"/>
      <c r="F414" s="257"/>
      <c r="G414" s="257"/>
      <c r="H414" s="257"/>
      <c r="I414" s="257"/>
      <c r="J414" s="257"/>
      <c r="K414" s="257"/>
      <c r="L414" s="257"/>
      <c r="M414" s="257"/>
    </row>
    <row r="415" spans="1:13" ht="12.75">
      <c r="A415" s="257"/>
      <c r="B415" s="257"/>
      <c r="C415" s="257"/>
      <c r="D415" s="257"/>
      <c r="E415" s="257"/>
      <c r="F415" s="257"/>
      <c r="G415" s="257"/>
      <c r="H415" s="257"/>
      <c r="I415" s="257"/>
      <c r="J415" s="257"/>
      <c r="K415" s="257"/>
      <c r="L415" s="257"/>
      <c r="M415" s="257"/>
    </row>
    <row r="416" spans="1:13" ht="12.75">
      <c r="A416" s="257"/>
      <c r="B416" s="257"/>
      <c r="C416" s="257"/>
      <c r="D416" s="257"/>
      <c r="E416" s="257"/>
      <c r="F416" s="257"/>
      <c r="G416" s="257"/>
      <c r="H416" s="257"/>
      <c r="I416" s="257"/>
      <c r="J416" s="257"/>
      <c r="K416" s="257"/>
      <c r="L416" s="257"/>
      <c r="M416" s="257"/>
    </row>
    <row r="417" spans="1:13" ht="12.75">
      <c r="A417" s="257"/>
      <c r="B417" s="257"/>
      <c r="C417" s="257"/>
      <c r="D417" s="257"/>
      <c r="E417" s="257"/>
      <c r="F417" s="257"/>
      <c r="G417" s="257"/>
      <c r="H417" s="257"/>
      <c r="I417" s="257"/>
      <c r="J417" s="257"/>
      <c r="K417" s="257"/>
      <c r="L417" s="257"/>
      <c r="M417" s="257"/>
    </row>
    <row r="418" spans="1:13" ht="12.75">
      <c r="A418" s="257"/>
      <c r="B418" s="257"/>
      <c r="C418" s="257"/>
      <c r="D418" s="257"/>
      <c r="E418" s="257"/>
      <c r="F418" s="257"/>
      <c r="G418" s="257"/>
      <c r="H418" s="257"/>
      <c r="I418" s="257"/>
      <c r="J418" s="257"/>
      <c r="K418" s="257"/>
      <c r="L418" s="257"/>
      <c r="M418" s="257"/>
    </row>
    <row r="419" spans="1:13" ht="12.75">
      <c r="A419" s="257"/>
      <c r="B419" s="257"/>
      <c r="C419" s="257"/>
      <c r="D419" s="257"/>
      <c r="E419" s="257"/>
      <c r="F419" s="257"/>
      <c r="G419" s="257"/>
      <c r="H419" s="257"/>
      <c r="I419" s="257"/>
      <c r="J419" s="257"/>
      <c r="K419" s="257"/>
      <c r="L419" s="257"/>
      <c r="M419" s="257"/>
    </row>
    <row r="420" spans="1:13" ht="12.75">
      <c r="A420" s="257"/>
      <c r="B420" s="257"/>
      <c r="C420" s="257"/>
      <c r="D420" s="257"/>
      <c r="E420" s="257"/>
      <c r="F420" s="257"/>
      <c r="G420" s="257"/>
      <c r="H420" s="257"/>
      <c r="I420" s="257"/>
      <c r="J420" s="257"/>
      <c r="K420" s="257"/>
      <c r="L420" s="257"/>
      <c r="M420" s="257"/>
    </row>
    <row r="421" spans="1:13" ht="12.75">
      <c r="A421" s="257"/>
      <c r="B421" s="257"/>
      <c r="C421" s="257"/>
      <c r="D421" s="257"/>
      <c r="E421" s="257"/>
      <c r="F421" s="257"/>
      <c r="G421" s="257"/>
      <c r="H421" s="257"/>
      <c r="I421" s="257"/>
      <c r="J421" s="257"/>
      <c r="K421" s="257"/>
      <c r="L421" s="257"/>
      <c r="M421" s="257"/>
    </row>
    <row r="422" spans="1:13" ht="12.75">
      <c r="A422" s="257"/>
      <c r="B422" s="257"/>
      <c r="C422" s="257"/>
      <c r="D422" s="257"/>
      <c r="E422" s="257"/>
      <c r="F422" s="257"/>
      <c r="G422" s="257"/>
      <c r="H422" s="257"/>
      <c r="I422" s="257"/>
      <c r="J422" s="257"/>
      <c r="K422" s="257"/>
      <c r="L422" s="257"/>
      <c r="M422" s="257"/>
    </row>
    <row r="423" spans="1:13" ht="12.75">
      <c r="A423" s="257"/>
      <c r="B423" s="257"/>
      <c r="C423" s="257"/>
      <c r="D423" s="257"/>
      <c r="E423" s="257"/>
      <c r="F423" s="257"/>
      <c r="G423" s="257"/>
      <c r="H423" s="257"/>
      <c r="I423" s="257"/>
      <c r="J423" s="257"/>
      <c r="K423" s="257"/>
      <c r="L423" s="257"/>
      <c r="M423" s="257"/>
    </row>
    <row r="424" spans="1:13" ht="12.75">
      <c r="A424" s="257"/>
      <c r="B424" s="257"/>
      <c r="C424" s="257"/>
      <c r="D424" s="257"/>
      <c r="E424" s="257"/>
      <c r="F424" s="257"/>
      <c r="G424" s="257"/>
      <c r="H424" s="257"/>
      <c r="I424" s="257"/>
      <c r="J424" s="257"/>
      <c r="K424" s="257"/>
      <c r="L424" s="257"/>
      <c r="M424" s="257"/>
    </row>
    <row r="425" spans="1:13" ht="12.75">
      <c r="A425" s="257"/>
      <c r="B425" s="257"/>
      <c r="C425" s="257"/>
      <c r="D425" s="257"/>
      <c r="E425" s="257"/>
      <c r="F425" s="257"/>
      <c r="G425" s="257"/>
      <c r="H425" s="257"/>
      <c r="I425" s="257"/>
      <c r="J425" s="257"/>
      <c r="K425" s="257"/>
      <c r="L425" s="257"/>
      <c r="M425" s="257"/>
    </row>
    <row r="426" spans="1:13" ht="12.75">
      <c r="A426" s="257"/>
      <c r="B426" s="257"/>
      <c r="C426" s="257"/>
      <c r="D426" s="257"/>
      <c r="E426" s="257"/>
      <c r="F426" s="257"/>
      <c r="G426" s="257"/>
      <c r="H426" s="257"/>
      <c r="I426" s="257"/>
      <c r="J426" s="257"/>
      <c r="K426" s="257"/>
      <c r="L426" s="257"/>
      <c r="M426" s="257"/>
    </row>
    <row r="427" spans="1:13" ht="12.75">
      <c r="A427" s="257"/>
      <c r="B427" s="257"/>
      <c r="C427" s="257"/>
      <c r="D427" s="257"/>
      <c r="E427" s="257"/>
      <c r="F427" s="257"/>
      <c r="G427" s="257"/>
      <c r="H427" s="257"/>
      <c r="I427" s="257"/>
      <c r="J427" s="257"/>
      <c r="K427" s="257"/>
      <c r="L427" s="257"/>
      <c r="M427" s="257"/>
    </row>
    <row r="428" spans="1:13" ht="12.75">
      <c r="A428" s="257"/>
      <c r="B428" s="257"/>
      <c r="C428" s="257"/>
      <c r="D428" s="257"/>
      <c r="E428" s="257"/>
      <c r="F428" s="257"/>
      <c r="G428" s="257"/>
      <c r="H428" s="257"/>
      <c r="I428" s="257"/>
      <c r="J428" s="257"/>
      <c r="K428" s="257"/>
      <c r="L428" s="257"/>
      <c r="M428" s="257"/>
    </row>
    <row r="429" spans="1:13" ht="12.75">
      <c r="A429" s="257"/>
      <c r="B429" s="257"/>
      <c r="C429" s="257"/>
      <c r="D429" s="257"/>
      <c r="E429" s="257"/>
      <c r="F429" s="257"/>
      <c r="G429" s="257"/>
      <c r="H429" s="257"/>
      <c r="I429" s="257"/>
      <c r="J429" s="257"/>
      <c r="K429" s="257"/>
      <c r="L429" s="257"/>
      <c r="M429" s="257"/>
    </row>
    <row r="430" spans="1:13" ht="12.75">
      <c r="A430" s="257"/>
      <c r="B430" s="257"/>
      <c r="C430" s="257"/>
      <c r="D430" s="257"/>
      <c r="E430" s="257"/>
      <c r="F430" s="257"/>
      <c r="G430" s="257"/>
      <c r="H430" s="257"/>
      <c r="I430" s="257"/>
      <c r="J430" s="257"/>
      <c r="K430" s="257"/>
      <c r="L430" s="257"/>
      <c r="M430" s="257"/>
    </row>
    <row r="431" spans="1:13" ht="12.75">
      <c r="A431" s="257"/>
      <c r="B431" s="257"/>
      <c r="C431" s="257"/>
      <c r="D431" s="257"/>
      <c r="E431" s="257"/>
      <c r="F431" s="257"/>
      <c r="G431" s="257"/>
      <c r="H431" s="257"/>
      <c r="I431" s="257"/>
      <c r="J431" s="257"/>
      <c r="K431" s="257"/>
      <c r="L431" s="257"/>
      <c r="M431" s="257"/>
    </row>
    <row r="432" spans="1:13" ht="12.75">
      <c r="A432" s="257"/>
      <c r="B432" s="257"/>
      <c r="C432" s="257"/>
      <c r="D432" s="257"/>
      <c r="E432" s="257"/>
      <c r="F432" s="257"/>
      <c r="G432" s="257"/>
      <c r="H432" s="257"/>
      <c r="I432" s="257"/>
      <c r="J432" s="257"/>
      <c r="K432" s="257"/>
      <c r="L432" s="257"/>
      <c r="M432" s="257"/>
    </row>
    <row r="433" spans="1:13" ht="12.75">
      <c r="A433" s="257"/>
      <c r="B433" s="257"/>
      <c r="C433" s="257"/>
      <c r="D433" s="257"/>
      <c r="E433" s="257"/>
      <c r="F433" s="257"/>
      <c r="G433" s="257"/>
      <c r="H433" s="257"/>
      <c r="I433" s="257"/>
      <c r="J433" s="257"/>
      <c r="K433" s="257"/>
      <c r="L433" s="257"/>
      <c r="M433" s="257"/>
    </row>
    <row r="434" spans="1:13" ht="12.75">
      <c r="A434" s="257"/>
      <c r="B434" s="257"/>
      <c r="C434" s="257"/>
      <c r="D434" s="257"/>
      <c r="E434" s="257"/>
      <c r="F434" s="257"/>
      <c r="G434" s="257"/>
      <c r="H434" s="257"/>
      <c r="I434" s="257"/>
      <c r="J434" s="257"/>
      <c r="K434" s="257"/>
      <c r="L434" s="257"/>
      <c r="M434" s="257"/>
    </row>
    <row r="435" spans="1:13" ht="12.75">
      <c r="A435" s="257"/>
      <c r="B435" s="257"/>
      <c r="C435" s="257"/>
      <c r="D435" s="257"/>
      <c r="E435" s="257"/>
      <c r="F435" s="257"/>
      <c r="G435" s="257"/>
      <c r="H435" s="257"/>
      <c r="I435" s="257"/>
      <c r="J435" s="257"/>
      <c r="K435" s="257"/>
      <c r="L435" s="257"/>
      <c r="M435" s="257"/>
    </row>
    <row r="436" spans="1:13" ht="12.75">
      <c r="A436" s="257"/>
      <c r="B436" s="257"/>
      <c r="C436" s="257"/>
      <c r="D436" s="257"/>
      <c r="E436" s="257"/>
      <c r="F436" s="257"/>
      <c r="G436" s="257"/>
      <c r="H436" s="257"/>
      <c r="I436" s="257"/>
      <c r="J436" s="257"/>
      <c r="K436" s="257"/>
      <c r="L436" s="257"/>
      <c r="M436" s="257"/>
    </row>
    <row r="437" spans="1:13" ht="12.75">
      <c r="A437" s="257"/>
      <c r="B437" s="257"/>
      <c r="C437" s="257"/>
      <c r="D437" s="257"/>
      <c r="E437" s="257"/>
      <c r="F437" s="257"/>
      <c r="G437" s="257"/>
      <c r="H437" s="257"/>
      <c r="I437" s="257"/>
      <c r="J437" s="257"/>
      <c r="K437" s="257"/>
      <c r="L437" s="257"/>
      <c r="M437" s="257"/>
    </row>
    <row r="438" spans="1:13" ht="12.75">
      <c r="A438" s="257"/>
      <c r="B438" s="257"/>
      <c r="C438" s="257"/>
      <c r="D438" s="257"/>
      <c r="E438" s="257"/>
      <c r="F438" s="257"/>
      <c r="G438" s="257"/>
      <c r="H438" s="257"/>
      <c r="I438" s="257"/>
      <c r="J438" s="257"/>
      <c r="K438" s="257"/>
      <c r="L438" s="257"/>
      <c r="M438" s="257"/>
    </row>
    <row r="439" spans="1:13" ht="12.75">
      <c r="A439" s="257"/>
      <c r="B439" s="257"/>
      <c r="C439" s="257"/>
      <c r="D439" s="257"/>
      <c r="E439" s="257"/>
      <c r="F439" s="257"/>
      <c r="G439" s="257"/>
      <c r="H439" s="257"/>
      <c r="I439" s="257"/>
      <c r="J439" s="257"/>
      <c r="K439" s="257"/>
      <c r="L439" s="257"/>
      <c r="M439" s="257"/>
    </row>
    <row r="440" spans="1:13" ht="12.75">
      <c r="A440" s="257"/>
      <c r="B440" s="257"/>
      <c r="C440" s="257"/>
      <c r="D440" s="257"/>
      <c r="E440" s="257"/>
      <c r="F440" s="257"/>
      <c r="G440" s="257"/>
      <c r="H440" s="257"/>
      <c r="I440" s="257"/>
      <c r="J440" s="257"/>
      <c r="K440" s="257"/>
      <c r="L440" s="257"/>
      <c r="M440" s="257"/>
    </row>
    <row r="441" spans="1:13" ht="12.75">
      <c r="A441" s="257"/>
      <c r="B441" s="257"/>
      <c r="C441" s="257"/>
      <c r="D441" s="257"/>
      <c r="E441" s="257"/>
      <c r="F441" s="257"/>
      <c r="G441" s="257"/>
      <c r="H441" s="257"/>
      <c r="I441" s="257"/>
      <c r="J441" s="257"/>
      <c r="K441" s="257"/>
      <c r="L441" s="257"/>
      <c r="M441" s="257"/>
    </row>
    <row r="442" spans="1:13" ht="12.75">
      <c r="A442" s="257"/>
      <c r="B442" s="257"/>
      <c r="C442" s="257"/>
      <c r="D442" s="257"/>
      <c r="E442" s="257"/>
      <c r="F442" s="257"/>
      <c r="G442" s="257"/>
      <c r="H442" s="257"/>
      <c r="I442" s="257"/>
      <c r="J442" s="257"/>
      <c r="K442" s="257"/>
      <c r="L442" s="257"/>
      <c r="M442" s="257"/>
    </row>
    <row r="443" spans="1:13" ht="12.75">
      <c r="A443" s="257"/>
      <c r="B443" s="257"/>
      <c r="C443" s="257"/>
      <c r="D443" s="257"/>
      <c r="E443" s="257"/>
      <c r="F443" s="257"/>
      <c r="G443" s="257"/>
      <c r="H443" s="257"/>
      <c r="I443" s="257"/>
      <c r="J443" s="257"/>
      <c r="K443" s="257"/>
      <c r="L443" s="257"/>
      <c r="M443" s="257"/>
    </row>
    <row r="444" spans="1:13" ht="12.75">
      <c r="A444" s="257"/>
      <c r="B444" s="257"/>
      <c r="C444" s="257"/>
      <c r="D444" s="257"/>
      <c r="E444" s="257"/>
      <c r="F444" s="257"/>
      <c r="G444" s="257"/>
      <c r="H444" s="257"/>
      <c r="I444" s="257"/>
      <c r="J444" s="257"/>
      <c r="K444" s="257"/>
      <c r="L444" s="257"/>
      <c r="M444" s="257"/>
    </row>
    <row r="445" spans="1:13" ht="12.75">
      <c r="A445" s="257"/>
      <c r="B445" s="257"/>
      <c r="C445" s="257"/>
      <c r="D445" s="257"/>
      <c r="E445" s="257"/>
      <c r="F445" s="257"/>
      <c r="G445" s="257"/>
      <c r="H445" s="257"/>
      <c r="I445" s="257"/>
      <c r="J445" s="257"/>
      <c r="K445" s="257"/>
      <c r="L445" s="257"/>
      <c r="M445" s="257"/>
    </row>
    <row r="446" spans="1:13" ht="12.75">
      <c r="A446" s="257"/>
      <c r="B446" s="257"/>
      <c r="C446" s="257"/>
      <c r="D446" s="257"/>
      <c r="E446" s="257"/>
      <c r="F446" s="257"/>
      <c r="G446" s="257"/>
      <c r="H446" s="257"/>
      <c r="I446" s="257"/>
      <c r="J446" s="257"/>
      <c r="K446" s="257"/>
      <c r="L446" s="257"/>
      <c r="M446" s="257"/>
    </row>
    <row r="447" spans="1:13" ht="12.75">
      <c r="A447" s="257"/>
      <c r="B447" s="257"/>
      <c r="C447" s="257"/>
      <c r="D447" s="257"/>
      <c r="E447" s="257"/>
      <c r="F447" s="257"/>
      <c r="G447" s="257"/>
      <c r="H447" s="257"/>
      <c r="I447" s="257"/>
      <c r="J447" s="257"/>
      <c r="K447" s="257"/>
      <c r="L447" s="257"/>
      <c r="M447" s="257"/>
    </row>
    <row r="448" spans="1:13" ht="12.75">
      <c r="A448" s="257"/>
      <c r="B448" s="257"/>
      <c r="C448" s="257"/>
      <c r="D448" s="257"/>
      <c r="E448" s="257"/>
      <c r="F448" s="257"/>
      <c r="G448" s="257"/>
      <c r="H448" s="257"/>
      <c r="I448" s="257"/>
      <c r="J448" s="257"/>
      <c r="K448" s="257"/>
      <c r="L448" s="257"/>
      <c r="M448" s="257"/>
    </row>
    <row r="449" spans="1:13" ht="12.75">
      <c r="A449" s="257"/>
      <c r="B449" s="257"/>
      <c r="C449" s="257"/>
      <c r="D449" s="257"/>
      <c r="E449" s="257"/>
      <c r="F449" s="257"/>
      <c r="G449" s="257"/>
      <c r="H449" s="257"/>
      <c r="I449" s="257"/>
      <c r="J449" s="257"/>
      <c r="K449" s="257"/>
      <c r="L449" s="257"/>
      <c r="M449" s="257"/>
    </row>
    <row r="450" spans="1:13" ht="12.75">
      <c r="A450" s="257"/>
      <c r="B450" s="257"/>
      <c r="C450" s="257"/>
      <c r="D450" s="257"/>
      <c r="E450" s="257"/>
      <c r="F450" s="257"/>
      <c r="G450" s="257"/>
      <c r="H450" s="257"/>
      <c r="I450" s="257"/>
      <c r="J450" s="257"/>
      <c r="K450" s="257"/>
      <c r="L450" s="257"/>
      <c r="M450" s="257"/>
    </row>
    <row r="451" spans="1:13" ht="12.75">
      <c r="A451" s="257"/>
      <c r="B451" s="257"/>
      <c r="C451" s="257"/>
      <c r="D451" s="257"/>
      <c r="E451" s="257"/>
      <c r="F451" s="257"/>
      <c r="G451" s="257"/>
      <c r="H451" s="257"/>
      <c r="I451" s="257"/>
      <c r="J451" s="257"/>
      <c r="K451" s="257"/>
      <c r="L451" s="257"/>
      <c r="M451" s="257"/>
    </row>
    <row r="452" spans="1:13" ht="12.75">
      <c r="A452" s="257"/>
      <c r="B452" s="257"/>
      <c r="C452" s="257"/>
      <c r="D452" s="257"/>
      <c r="E452" s="257"/>
      <c r="F452" s="257"/>
      <c r="G452" s="257"/>
      <c r="H452" s="257"/>
      <c r="I452" s="257"/>
      <c r="J452" s="257"/>
      <c r="K452" s="257"/>
      <c r="L452" s="257"/>
      <c r="M452" s="257"/>
    </row>
    <row r="453" spans="1:13" ht="12.75">
      <c r="A453" s="257"/>
      <c r="B453" s="257"/>
      <c r="C453" s="257"/>
      <c r="D453" s="257"/>
      <c r="E453" s="257"/>
      <c r="F453" s="257"/>
      <c r="G453" s="257"/>
      <c r="H453" s="257"/>
      <c r="I453" s="257"/>
      <c r="J453" s="257"/>
      <c r="K453" s="257"/>
      <c r="L453" s="257"/>
      <c r="M453" s="257"/>
    </row>
    <row r="454" spans="1:13" ht="12.75">
      <c r="A454" s="257"/>
      <c r="B454" s="257"/>
      <c r="C454" s="257"/>
      <c r="D454" s="257"/>
      <c r="E454" s="257"/>
      <c r="F454" s="257"/>
      <c r="G454" s="257"/>
      <c r="H454" s="257"/>
      <c r="I454" s="257"/>
      <c r="J454" s="257"/>
      <c r="K454" s="257"/>
      <c r="L454" s="257"/>
      <c r="M454" s="257"/>
    </row>
    <row r="455" spans="1:13" ht="12.75">
      <c r="A455" s="257"/>
      <c r="B455" s="257"/>
      <c r="C455" s="257"/>
      <c r="D455" s="257"/>
      <c r="E455" s="257"/>
      <c r="F455" s="257"/>
      <c r="G455" s="257"/>
      <c r="H455" s="257"/>
      <c r="I455" s="257"/>
      <c r="J455" s="257"/>
      <c r="K455" s="257"/>
      <c r="L455" s="257"/>
      <c r="M455" s="257"/>
    </row>
    <row r="456" spans="1:13" ht="12.75">
      <c r="A456" s="257"/>
      <c r="B456" s="257"/>
      <c r="C456" s="257"/>
      <c r="D456" s="257"/>
      <c r="E456" s="257"/>
      <c r="F456" s="257"/>
      <c r="G456" s="257"/>
      <c r="H456" s="257"/>
      <c r="I456" s="257"/>
      <c r="J456" s="257"/>
      <c r="K456" s="257"/>
      <c r="L456" s="257"/>
      <c r="M456" s="257"/>
    </row>
    <row r="457" spans="1:13" ht="12.75">
      <c r="A457" s="257"/>
      <c r="B457" s="257"/>
      <c r="C457" s="257"/>
      <c r="D457" s="257"/>
      <c r="E457" s="257"/>
      <c r="F457" s="257"/>
      <c r="G457" s="257"/>
      <c r="H457" s="257"/>
      <c r="I457" s="257"/>
      <c r="J457" s="257"/>
      <c r="K457" s="257"/>
      <c r="L457" s="257"/>
      <c r="M457" s="257"/>
    </row>
    <row r="458" spans="1:13" ht="12.75">
      <c r="A458" s="257"/>
      <c r="B458" s="257"/>
      <c r="C458" s="257"/>
      <c r="D458" s="257"/>
      <c r="E458" s="257"/>
      <c r="F458" s="257"/>
      <c r="G458" s="257"/>
      <c r="H458" s="257"/>
      <c r="I458" s="257"/>
      <c r="J458" s="257"/>
      <c r="K458" s="257"/>
      <c r="L458" s="257"/>
      <c r="M458" s="257"/>
    </row>
    <row r="459" spans="1:13" ht="12.75">
      <c r="A459" s="257"/>
      <c r="B459" s="257"/>
      <c r="C459" s="257"/>
      <c r="D459" s="257"/>
      <c r="E459" s="257"/>
      <c r="F459" s="257"/>
      <c r="G459" s="257"/>
      <c r="H459" s="257"/>
      <c r="I459" s="257"/>
      <c r="J459" s="257"/>
      <c r="K459" s="257"/>
      <c r="L459" s="257"/>
      <c r="M459" s="257"/>
    </row>
    <row r="460" spans="1:13" ht="12.75">
      <c r="A460" s="257"/>
      <c r="B460" s="257"/>
      <c r="C460" s="257"/>
      <c r="D460" s="257"/>
      <c r="E460" s="257"/>
      <c r="F460" s="257"/>
      <c r="G460" s="257"/>
      <c r="H460" s="257"/>
      <c r="I460" s="257"/>
      <c r="J460" s="257"/>
      <c r="K460" s="257"/>
      <c r="L460" s="257"/>
      <c r="M460" s="257"/>
    </row>
    <row r="461" spans="1:13" ht="12.75">
      <c r="A461" s="257"/>
      <c r="B461" s="257"/>
      <c r="C461" s="257"/>
      <c r="D461" s="257"/>
      <c r="E461" s="257"/>
      <c r="F461" s="257"/>
      <c r="G461" s="257"/>
      <c r="H461" s="257"/>
      <c r="I461" s="257"/>
      <c r="J461" s="257"/>
      <c r="K461" s="257"/>
      <c r="L461" s="257"/>
      <c r="M461" s="257"/>
    </row>
    <row r="462" spans="1:13" ht="12.75">
      <c r="A462" s="257"/>
      <c r="B462" s="257"/>
      <c r="C462" s="257"/>
      <c r="D462" s="257"/>
      <c r="E462" s="257"/>
      <c r="F462" s="257"/>
      <c r="G462" s="257"/>
      <c r="H462" s="257"/>
      <c r="I462" s="257"/>
      <c r="J462" s="257"/>
      <c r="K462" s="257"/>
      <c r="L462" s="257"/>
      <c r="M462" s="257"/>
    </row>
    <row r="463" spans="1:13" ht="12.75">
      <c r="A463" s="257"/>
      <c r="B463" s="257"/>
      <c r="C463" s="257"/>
      <c r="D463" s="257"/>
      <c r="E463" s="257"/>
      <c r="F463" s="257"/>
      <c r="G463" s="257"/>
      <c r="H463" s="257"/>
      <c r="I463" s="257"/>
      <c r="J463" s="257"/>
      <c r="K463" s="257"/>
      <c r="L463" s="257"/>
      <c r="M463" s="257"/>
    </row>
    <row r="464" spans="1:13" ht="12.75">
      <c r="A464" s="257"/>
      <c r="B464" s="257"/>
      <c r="C464" s="257"/>
      <c r="D464" s="257"/>
      <c r="E464" s="257"/>
      <c r="F464" s="257"/>
      <c r="G464" s="257"/>
      <c r="H464" s="257"/>
      <c r="I464" s="257"/>
      <c r="J464" s="257"/>
      <c r="K464" s="257"/>
      <c r="L464" s="257"/>
      <c r="M464" s="257"/>
    </row>
    <row r="465" spans="1:13" ht="12.75">
      <c r="A465" s="257"/>
      <c r="B465" s="257"/>
      <c r="C465" s="257"/>
      <c r="D465" s="257"/>
      <c r="E465" s="257"/>
      <c r="F465" s="257"/>
      <c r="G465" s="257"/>
      <c r="H465" s="257"/>
      <c r="I465" s="257"/>
      <c r="J465" s="257"/>
      <c r="K465" s="257"/>
      <c r="L465" s="257"/>
      <c r="M465" s="257"/>
    </row>
    <row r="466" spans="1:13" ht="12.75">
      <c r="A466" s="257"/>
      <c r="B466" s="257"/>
      <c r="C466" s="257"/>
      <c r="D466" s="257"/>
      <c r="E466" s="257"/>
      <c r="F466" s="257"/>
      <c r="G466" s="257"/>
      <c r="H466" s="257"/>
      <c r="I466" s="257"/>
      <c r="J466" s="257"/>
      <c r="K466" s="257"/>
      <c r="L466" s="257"/>
      <c r="M466" s="257"/>
    </row>
    <row r="467" spans="1:13" ht="12.75">
      <c r="A467" s="257"/>
      <c r="B467" s="257"/>
      <c r="C467" s="257"/>
      <c r="D467" s="257"/>
      <c r="E467" s="257"/>
      <c r="F467" s="257"/>
      <c r="G467" s="257"/>
      <c r="H467" s="257"/>
      <c r="I467" s="257"/>
      <c r="J467" s="257"/>
      <c r="K467" s="257"/>
      <c r="L467" s="257"/>
      <c r="M467" s="257"/>
    </row>
    <row r="468" spans="1:13" ht="12.75">
      <c r="A468" s="257"/>
      <c r="B468" s="257"/>
      <c r="C468" s="257"/>
      <c r="D468" s="257"/>
      <c r="E468" s="257"/>
      <c r="F468" s="257"/>
      <c r="G468" s="257"/>
      <c r="H468" s="257"/>
      <c r="I468" s="257"/>
      <c r="J468" s="257"/>
      <c r="K468" s="257"/>
      <c r="L468" s="257"/>
      <c r="M468" s="257"/>
    </row>
    <row r="469" spans="1:13" ht="12.75">
      <c r="A469" s="257"/>
      <c r="B469" s="257"/>
      <c r="C469" s="257"/>
      <c r="D469" s="257"/>
      <c r="E469" s="257"/>
      <c r="F469" s="257"/>
      <c r="G469" s="257"/>
      <c r="H469" s="257"/>
      <c r="I469" s="257"/>
      <c r="J469" s="257"/>
      <c r="K469" s="257"/>
      <c r="L469" s="257"/>
      <c r="M469" s="257"/>
    </row>
    <row r="470" spans="1:13" ht="12.75">
      <c r="A470" s="257"/>
      <c r="B470" s="257"/>
      <c r="C470" s="257"/>
      <c r="D470" s="257"/>
      <c r="E470" s="257"/>
      <c r="F470" s="257"/>
      <c r="G470" s="257"/>
      <c r="H470" s="257"/>
      <c r="I470" s="257"/>
      <c r="J470" s="257"/>
      <c r="K470" s="257"/>
      <c r="L470" s="257"/>
      <c r="M470" s="257"/>
    </row>
    <row r="471" spans="1:13" ht="12.75">
      <c r="A471" s="257"/>
      <c r="B471" s="257"/>
      <c r="C471" s="257"/>
      <c r="D471" s="257"/>
      <c r="E471" s="257"/>
      <c r="F471" s="257"/>
      <c r="G471" s="257"/>
      <c r="H471" s="257"/>
      <c r="I471" s="257"/>
      <c r="J471" s="257"/>
      <c r="K471" s="257"/>
      <c r="L471" s="257"/>
      <c r="M471" s="257"/>
    </row>
    <row r="472" spans="1:13" ht="12.75">
      <c r="A472" s="257"/>
      <c r="B472" s="257"/>
      <c r="C472" s="257"/>
      <c r="D472" s="257"/>
      <c r="E472" s="257"/>
      <c r="F472" s="257"/>
      <c r="G472" s="257"/>
      <c r="H472" s="257"/>
      <c r="I472" s="257"/>
      <c r="J472" s="257"/>
      <c r="K472" s="257"/>
      <c r="L472" s="257"/>
      <c r="M472" s="257"/>
    </row>
    <row r="473" spans="1:13" ht="12.75">
      <c r="A473" s="257"/>
      <c r="B473" s="257"/>
      <c r="C473" s="257"/>
      <c r="D473" s="257"/>
      <c r="E473" s="257"/>
      <c r="F473" s="257"/>
      <c r="G473" s="257"/>
      <c r="H473" s="257"/>
      <c r="I473" s="257"/>
      <c r="J473" s="257"/>
      <c r="K473" s="257"/>
      <c r="L473" s="257"/>
      <c r="M473" s="257"/>
    </row>
    <row r="474" spans="1:13" ht="12.75">
      <c r="A474" s="257"/>
      <c r="B474" s="257"/>
      <c r="C474" s="257"/>
      <c r="D474" s="257"/>
      <c r="E474" s="257"/>
      <c r="F474" s="257"/>
      <c r="G474" s="257"/>
      <c r="H474" s="257"/>
      <c r="I474" s="257"/>
      <c r="J474" s="257"/>
      <c r="K474" s="257"/>
      <c r="L474" s="257"/>
      <c r="M474" s="257"/>
    </row>
    <row r="475" spans="1:13" ht="12.75">
      <c r="A475" s="257"/>
      <c r="B475" s="257"/>
      <c r="C475" s="257"/>
      <c r="D475" s="257"/>
      <c r="E475" s="257"/>
      <c r="F475" s="257"/>
      <c r="G475" s="257"/>
      <c r="H475" s="257"/>
      <c r="I475" s="257"/>
      <c r="J475" s="257"/>
      <c r="K475" s="257"/>
      <c r="L475" s="257"/>
      <c r="M475" s="257"/>
    </row>
    <row r="476" spans="1:13" ht="12.75">
      <c r="A476" s="257"/>
      <c r="B476" s="257"/>
      <c r="C476" s="257"/>
      <c r="D476" s="257"/>
      <c r="E476" s="257"/>
      <c r="F476" s="257"/>
      <c r="G476" s="257"/>
      <c r="H476" s="257"/>
      <c r="I476" s="257"/>
      <c r="J476" s="257"/>
      <c r="K476" s="257"/>
      <c r="L476" s="257"/>
      <c r="M476" s="257"/>
    </row>
    <row r="477" spans="1:13" ht="12.75">
      <c r="A477" s="257"/>
      <c r="B477" s="257"/>
      <c r="C477" s="257"/>
      <c r="D477" s="257"/>
      <c r="E477" s="257"/>
      <c r="F477" s="257"/>
      <c r="G477" s="257"/>
      <c r="H477" s="257"/>
      <c r="I477" s="257"/>
      <c r="J477" s="257"/>
      <c r="K477" s="257"/>
      <c r="L477" s="257"/>
      <c r="M477" s="257"/>
    </row>
    <row r="478" spans="1:13" ht="12.75">
      <c r="A478" s="257"/>
      <c r="B478" s="257"/>
      <c r="C478" s="257"/>
      <c r="D478" s="257"/>
      <c r="E478" s="257"/>
      <c r="F478" s="257"/>
      <c r="G478" s="257"/>
      <c r="H478" s="257"/>
      <c r="I478" s="257"/>
      <c r="J478" s="257"/>
      <c r="K478" s="257"/>
      <c r="L478" s="257"/>
      <c r="M478" s="257"/>
    </row>
    <row r="479" spans="1:13" ht="12.75">
      <c r="A479" s="257"/>
      <c r="B479" s="257"/>
      <c r="C479" s="257"/>
      <c r="D479" s="257"/>
      <c r="E479" s="257"/>
      <c r="F479" s="257"/>
      <c r="G479" s="257"/>
      <c r="H479" s="257"/>
      <c r="I479" s="257"/>
      <c r="J479" s="257"/>
      <c r="K479" s="257"/>
      <c r="L479" s="257"/>
      <c r="M479" s="257"/>
    </row>
    <row r="480" spans="1:13" ht="12.75">
      <c r="A480" s="257"/>
      <c r="B480" s="257"/>
      <c r="C480" s="257"/>
      <c r="D480" s="257"/>
      <c r="E480" s="257"/>
      <c r="F480" s="257"/>
      <c r="G480" s="257"/>
      <c r="H480" s="257"/>
      <c r="I480" s="257"/>
      <c r="J480" s="257"/>
      <c r="K480" s="257"/>
      <c r="L480" s="257"/>
      <c r="M480" s="257"/>
    </row>
    <row r="481" spans="1:13" ht="12.75">
      <c r="A481" s="257"/>
      <c r="B481" s="257"/>
      <c r="C481" s="257"/>
      <c r="D481" s="257"/>
      <c r="E481" s="257"/>
      <c r="F481" s="257"/>
      <c r="G481" s="257"/>
      <c r="H481" s="257"/>
      <c r="I481" s="257"/>
      <c r="J481" s="257"/>
      <c r="K481" s="257"/>
      <c r="L481" s="257"/>
      <c r="M481" s="257"/>
    </row>
    <row r="482" spans="1:13" ht="12.75">
      <c r="A482" s="257"/>
      <c r="B482" s="257"/>
      <c r="C482" s="257"/>
      <c r="D482" s="257"/>
      <c r="E482" s="257"/>
      <c r="F482" s="257"/>
      <c r="G482" s="257"/>
      <c r="H482" s="257"/>
      <c r="I482" s="257"/>
      <c r="J482" s="257"/>
      <c r="K482" s="257"/>
      <c r="L482" s="257"/>
      <c r="M482" s="257"/>
    </row>
    <row r="483" spans="1:13" ht="12.75">
      <c r="A483" s="257"/>
      <c r="B483" s="257"/>
      <c r="C483" s="257"/>
      <c r="D483" s="257"/>
      <c r="E483" s="257"/>
      <c r="F483" s="257"/>
      <c r="G483" s="257"/>
      <c r="H483" s="257"/>
      <c r="I483" s="257"/>
      <c r="J483" s="257"/>
      <c r="K483" s="257"/>
      <c r="L483" s="257"/>
      <c r="M483" s="257"/>
    </row>
    <row r="484" spans="1:13" ht="12.75">
      <c r="A484" s="257"/>
      <c r="B484" s="257"/>
      <c r="C484" s="257"/>
      <c r="D484" s="257"/>
      <c r="E484" s="257"/>
      <c r="F484" s="257"/>
      <c r="G484" s="257"/>
      <c r="H484" s="257"/>
      <c r="I484" s="257"/>
      <c r="J484" s="257"/>
      <c r="K484" s="257"/>
      <c r="L484" s="257"/>
      <c r="M484" s="257"/>
    </row>
    <row r="485" spans="1:13" ht="12.75">
      <c r="A485" s="257"/>
      <c r="B485" s="257"/>
      <c r="C485" s="257"/>
      <c r="D485" s="257"/>
      <c r="E485" s="257"/>
      <c r="F485" s="257"/>
      <c r="G485" s="257"/>
      <c r="H485" s="257"/>
      <c r="I485" s="257"/>
      <c r="J485" s="257"/>
      <c r="K485" s="257"/>
      <c r="L485" s="257"/>
      <c r="M485" s="257"/>
    </row>
    <row r="486" spans="1:13" ht="12.75">
      <c r="A486" s="257"/>
      <c r="B486" s="257"/>
      <c r="C486" s="257"/>
      <c r="D486" s="257"/>
      <c r="E486" s="257"/>
      <c r="F486" s="257"/>
      <c r="G486" s="257"/>
      <c r="H486" s="257"/>
      <c r="I486" s="257"/>
      <c r="J486" s="257"/>
      <c r="K486" s="257"/>
      <c r="L486" s="257"/>
      <c r="M486" s="257"/>
    </row>
    <row r="487" spans="1:13" ht="12.75">
      <c r="A487" s="257"/>
      <c r="B487" s="257"/>
      <c r="C487" s="257"/>
      <c r="D487" s="257"/>
      <c r="E487" s="257"/>
      <c r="F487" s="257"/>
      <c r="G487" s="257"/>
      <c r="H487" s="257"/>
      <c r="I487" s="257"/>
      <c r="J487" s="257"/>
      <c r="K487" s="257"/>
      <c r="L487" s="257"/>
      <c r="M487" s="257"/>
    </row>
    <row r="488" spans="1:13" ht="12.75">
      <c r="A488" s="257"/>
      <c r="B488" s="257"/>
      <c r="C488" s="257"/>
      <c r="D488" s="257"/>
      <c r="E488" s="257"/>
      <c r="F488" s="257"/>
      <c r="G488" s="257"/>
      <c r="H488" s="257"/>
      <c r="I488" s="257"/>
      <c r="J488" s="257"/>
      <c r="K488" s="257"/>
      <c r="L488" s="257"/>
      <c r="M488" s="257"/>
    </row>
    <row r="489" spans="1:13" ht="12.75">
      <c r="A489" s="257"/>
      <c r="B489" s="257"/>
      <c r="C489" s="257"/>
      <c r="D489" s="257"/>
      <c r="E489" s="257"/>
      <c r="F489" s="257"/>
      <c r="G489" s="257"/>
      <c r="H489" s="257"/>
      <c r="I489" s="257"/>
      <c r="J489" s="257"/>
      <c r="K489" s="257"/>
      <c r="L489" s="257"/>
      <c r="M489" s="257"/>
    </row>
    <row r="490" spans="1:13" ht="12.75">
      <c r="A490" s="257"/>
      <c r="B490" s="257"/>
      <c r="C490" s="257"/>
      <c r="D490" s="257"/>
      <c r="E490" s="257"/>
      <c r="F490" s="257"/>
      <c r="G490" s="257"/>
      <c r="H490" s="257"/>
      <c r="I490" s="257"/>
      <c r="J490" s="257"/>
      <c r="K490" s="257"/>
      <c r="L490" s="257"/>
      <c r="M490" s="257"/>
    </row>
    <row r="491" spans="1:13" ht="12.75">
      <c r="A491" s="257"/>
      <c r="B491" s="257"/>
      <c r="C491" s="257"/>
      <c r="D491" s="257"/>
      <c r="E491" s="257"/>
      <c r="F491" s="257"/>
      <c r="G491" s="257"/>
      <c r="H491" s="257"/>
      <c r="I491" s="257"/>
      <c r="J491" s="257"/>
      <c r="K491" s="257"/>
      <c r="L491" s="257"/>
      <c r="M491" s="257"/>
    </row>
    <row r="492" spans="1:13" ht="12.75">
      <c r="A492" s="257"/>
      <c r="B492" s="257"/>
      <c r="C492" s="257"/>
      <c r="D492" s="257"/>
      <c r="E492" s="257"/>
      <c r="F492" s="257"/>
      <c r="G492" s="257"/>
      <c r="H492" s="257"/>
      <c r="I492" s="257"/>
      <c r="J492" s="257"/>
      <c r="K492" s="257"/>
      <c r="L492" s="257"/>
      <c r="M492" s="257"/>
    </row>
    <row r="493" spans="1:13" ht="12.75">
      <c r="A493" s="257"/>
      <c r="B493" s="257"/>
      <c r="C493" s="257"/>
      <c r="D493" s="257"/>
      <c r="E493" s="257"/>
      <c r="F493" s="257"/>
      <c r="G493" s="257"/>
      <c r="H493" s="257"/>
      <c r="I493" s="257"/>
      <c r="J493" s="257"/>
      <c r="K493" s="257"/>
      <c r="L493" s="257"/>
      <c r="M493" s="257"/>
    </row>
    <row r="494" spans="1:13" ht="12.75">
      <c r="A494" s="257"/>
      <c r="B494" s="257"/>
      <c r="C494" s="257"/>
      <c r="D494" s="257"/>
      <c r="E494" s="257"/>
      <c r="F494" s="257"/>
      <c r="G494" s="257"/>
      <c r="H494" s="257"/>
      <c r="I494" s="257"/>
      <c r="J494" s="257"/>
      <c r="K494" s="257"/>
      <c r="L494" s="257"/>
      <c r="M494" s="257"/>
    </row>
    <row r="495" spans="1:13" ht="12.75">
      <c r="A495" s="257"/>
      <c r="B495" s="257"/>
      <c r="C495" s="257"/>
      <c r="D495" s="257"/>
      <c r="E495" s="257"/>
      <c r="F495" s="257"/>
      <c r="G495" s="257"/>
      <c r="H495" s="257"/>
      <c r="I495" s="257"/>
      <c r="J495" s="257"/>
      <c r="K495" s="257"/>
      <c r="L495" s="257"/>
      <c r="M495" s="257"/>
    </row>
    <row r="496" spans="1:13" ht="12.75">
      <c r="A496" s="257"/>
      <c r="B496" s="257"/>
      <c r="C496" s="257"/>
      <c r="D496" s="257"/>
      <c r="E496" s="257"/>
      <c r="F496" s="257"/>
      <c r="G496" s="257"/>
      <c r="H496" s="257"/>
      <c r="I496" s="257"/>
      <c r="J496" s="257"/>
      <c r="K496" s="257"/>
      <c r="L496" s="257"/>
      <c r="M496" s="257"/>
    </row>
    <row r="497" spans="1:13" ht="12.75">
      <c r="A497" s="257"/>
      <c r="B497" s="257"/>
      <c r="C497" s="257"/>
      <c r="D497" s="257"/>
      <c r="E497" s="257"/>
      <c r="F497" s="257"/>
      <c r="G497" s="257"/>
      <c r="H497" s="257"/>
      <c r="I497" s="257"/>
      <c r="J497" s="257"/>
      <c r="K497" s="257"/>
      <c r="L497" s="257"/>
      <c r="M497" s="257"/>
    </row>
    <row r="498" spans="1:13" ht="12.75">
      <c r="A498" s="257"/>
      <c r="B498" s="257"/>
      <c r="C498" s="257"/>
      <c r="D498" s="257"/>
      <c r="E498" s="257"/>
      <c r="F498" s="257"/>
      <c r="G498" s="257"/>
      <c r="H498" s="257"/>
      <c r="I498" s="257"/>
      <c r="J498" s="257"/>
      <c r="K498" s="257"/>
      <c r="L498" s="257"/>
      <c r="M498" s="257"/>
    </row>
    <row r="499" spans="1:13" ht="12.75">
      <c r="A499" s="257"/>
      <c r="B499" s="257"/>
      <c r="C499" s="257"/>
      <c r="D499" s="257"/>
      <c r="E499" s="257"/>
      <c r="F499" s="257"/>
      <c r="G499" s="257"/>
      <c r="H499" s="257"/>
      <c r="I499" s="257"/>
      <c r="J499" s="257"/>
      <c r="K499" s="257"/>
      <c r="L499" s="257"/>
      <c r="M499" s="257"/>
    </row>
    <row r="500" spans="1:13" ht="12.75">
      <c r="A500" s="257"/>
      <c r="B500" s="257"/>
      <c r="C500" s="257"/>
      <c r="D500" s="257"/>
      <c r="E500" s="257"/>
      <c r="F500" s="257"/>
      <c r="G500" s="257"/>
      <c r="H500" s="257"/>
      <c r="I500" s="257"/>
      <c r="J500" s="257"/>
      <c r="K500" s="257"/>
      <c r="L500" s="257"/>
      <c r="M500" s="257"/>
    </row>
    <row r="501" spans="1:13" ht="12.75">
      <c r="A501" s="257"/>
      <c r="B501" s="257"/>
      <c r="C501" s="257"/>
      <c r="D501" s="257"/>
      <c r="E501" s="257"/>
      <c r="F501" s="257"/>
      <c r="G501" s="257"/>
      <c r="H501" s="257"/>
      <c r="I501" s="257"/>
      <c r="J501" s="257"/>
      <c r="K501" s="257"/>
      <c r="L501" s="257"/>
      <c r="M501" s="257"/>
    </row>
    <row r="502" spans="1:13" ht="12.75">
      <c r="A502" s="257"/>
      <c r="B502" s="257"/>
      <c r="C502" s="257"/>
      <c r="D502" s="257"/>
      <c r="E502" s="257"/>
      <c r="F502" s="257"/>
      <c r="G502" s="257"/>
      <c r="H502" s="257"/>
      <c r="I502" s="257"/>
      <c r="J502" s="257"/>
      <c r="K502" s="257"/>
      <c r="L502" s="257"/>
      <c r="M502" s="257"/>
    </row>
    <row r="503" spans="1:13" ht="12.75">
      <c r="A503" s="257"/>
      <c r="B503" s="257"/>
      <c r="C503" s="257"/>
      <c r="D503" s="257"/>
      <c r="E503" s="257"/>
      <c r="F503" s="257"/>
      <c r="G503" s="257"/>
      <c r="H503" s="257"/>
      <c r="I503" s="257"/>
      <c r="J503" s="257"/>
      <c r="K503" s="257"/>
      <c r="L503" s="257"/>
      <c r="M503" s="257"/>
    </row>
    <row r="504" spans="1:13" ht="12.75">
      <c r="A504" s="257"/>
      <c r="B504" s="257"/>
      <c r="C504" s="257"/>
      <c r="D504" s="257"/>
      <c r="E504" s="257"/>
      <c r="F504" s="257"/>
      <c r="G504" s="257"/>
      <c r="H504" s="257"/>
      <c r="I504" s="257"/>
      <c r="J504" s="257"/>
      <c r="K504" s="257"/>
      <c r="L504" s="257"/>
      <c r="M504" s="257"/>
    </row>
    <row r="505" spans="1:13" ht="12.75">
      <c r="A505" s="257"/>
      <c r="B505" s="257"/>
      <c r="C505" s="257"/>
      <c r="D505" s="257"/>
      <c r="E505" s="257"/>
      <c r="F505" s="257"/>
      <c r="G505" s="257"/>
      <c r="H505" s="257"/>
      <c r="I505" s="257"/>
      <c r="J505" s="257"/>
      <c r="K505" s="257"/>
      <c r="L505" s="257"/>
      <c r="M505" s="257"/>
    </row>
    <row r="506" spans="1:13" ht="12.75">
      <c r="A506" s="257"/>
      <c r="B506" s="257"/>
      <c r="C506" s="257"/>
      <c r="D506" s="257"/>
      <c r="E506" s="257"/>
      <c r="F506" s="257"/>
      <c r="G506" s="257"/>
      <c r="H506" s="257"/>
      <c r="I506" s="257"/>
      <c r="J506" s="257"/>
      <c r="K506" s="257"/>
      <c r="L506" s="257"/>
      <c r="M506" s="257"/>
    </row>
    <row r="507" spans="1:13" ht="12.75">
      <c r="A507" s="257"/>
      <c r="B507" s="257"/>
      <c r="C507" s="257"/>
      <c r="D507" s="257"/>
      <c r="E507" s="257"/>
      <c r="F507" s="257"/>
      <c r="G507" s="257"/>
      <c r="H507" s="257"/>
      <c r="I507" s="257"/>
      <c r="J507" s="257"/>
      <c r="K507" s="257"/>
      <c r="L507" s="257"/>
      <c r="M507" s="257"/>
    </row>
    <row r="508" spans="1:13" ht="12.75">
      <c r="A508" s="257"/>
      <c r="B508" s="257"/>
      <c r="C508" s="257"/>
      <c r="D508" s="257"/>
      <c r="E508" s="257"/>
      <c r="F508" s="257"/>
      <c r="G508" s="257"/>
      <c r="H508" s="257"/>
      <c r="I508" s="257"/>
      <c r="J508" s="257"/>
      <c r="K508" s="257"/>
      <c r="L508" s="257"/>
      <c r="M508" s="257"/>
    </row>
    <row r="509" spans="1:13" ht="12.75">
      <c r="A509" s="257"/>
      <c r="B509" s="257"/>
      <c r="C509" s="257"/>
      <c r="D509" s="257"/>
      <c r="E509" s="257"/>
      <c r="F509" s="257"/>
      <c r="G509" s="257"/>
      <c r="H509" s="257"/>
      <c r="I509" s="257"/>
      <c r="J509" s="257"/>
      <c r="K509" s="257"/>
      <c r="L509" s="257"/>
      <c r="M509" s="257"/>
    </row>
    <row r="510" spans="1:13" ht="12.75">
      <c r="A510" s="257"/>
      <c r="B510" s="257"/>
      <c r="C510" s="257"/>
      <c r="D510" s="257"/>
      <c r="E510" s="257"/>
      <c r="F510" s="257"/>
      <c r="G510" s="257"/>
      <c r="H510" s="257"/>
      <c r="I510" s="257"/>
      <c r="J510" s="257"/>
      <c r="K510" s="257"/>
      <c r="L510" s="257"/>
      <c r="M510" s="257"/>
    </row>
    <row r="511" spans="1:13" ht="12.75">
      <c r="A511" s="257"/>
      <c r="B511" s="257"/>
      <c r="C511" s="257"/>
      <c r="D511" s="257"/>
      <c r="E511" s="257"/>
      <c r="F511" s="257"/>
      <c r="G511" s="257"/>
      <c r="H511" s="257"/>
      <c r="I511" s="257"/>
      <c r="J511" s="257"/>
      <c r="K511" s="257"/>
      <c r="L511" s="257"/>
      <c r="M511" s="257"/>
    </row>
    <row r="512" spans="1:13" ht="12.75">
      <c r="A512" s="257"/>
      <c r="B512" s="257"/>
      <c r="C512" s="257"/>
      <c r="D512" s="257"/>
      <c r="E512" s="257"/>
      <c r="F512" s="257"/>
      <c r="G512" s="257"/>
      <c r="H512" s="257"/>
      <c r="I512" s="257"/>
      <c r="J512" s="257"/>
      <c r="K512" s="257"/>
      <c r="L512" s="257"/>
      <c r="M512" s="257"/>
    </row>
    <row r="513" spans="1:13" ht="12.75">
      <c r="A513" s="257"/>
      <c r="B513" s="257"/>
      <c r="C513" s="257"/>
      <c r="D513" s="257"/>
      <c r="E513" s="257"/>
      <c r="F513" s="257"/>
      <c r="G513" s="257"/>
      <c r="H513" s="257"/>
      <c r="I513" s="257"/>
      <c r="J513" s="257"/>
      <c r="K513" s="257"/>
      <c r="L513" s="257"/>
      <c r="M513" s="257"/>
    </row>
    <row r="514" spans="1:13" ht="12.75">
      <c r="A514" s="257"/>
      <c r="B514" s="257"/>
      <c r="C514" s="257"/>
      <c r="D514" s="257"/>
      <c r="E514" s="257"/>
      <c r="F514" s="257"/>
      <c r="G514" s="257"/>
      <c r="H514" s="257"/>
      <c r="I514" s="257"/>
      <c r="J514" s="257"/>
      <c r="K514" s="257"/>
      <c r="L514" s="257"/>
      <c r="M514" s="257"/>
    </row>
    <row r="515" spans="1:13" ht="12.75">
      <c r="A515" s="257"/>
      <c r="B515" s="257"/>
      <c r="C515" s="257"/>
      <c r="D515" s="257"/>
      <c r="E515" s="257"/>
      <c r="F515" s="257"/>
      <c r="G515" s="257"/>
      <c r="H515" s="257"/>
      <c r="I515" s="257"/>
      <c r="J515" s="257"/>
      <c r="K515" s="257"/>
      <c r="L515" s="257"/>
      <c r="M515" s="257"/>
    </row>
    <row r="516" spans="1:13" ht="12.75">
      <c r="A516" s="257"/>
      <c r="B516" s="257"/>
      <c r="C516" s="257"/>
      <c r="D516" s="257"/>
      <c r="E516" s="257"/>
      <c r="F516" s="257"/>
      <c r="G516" s="257"/>
      <c r="H516" s="257"/>
      <c r="I516" s="257"/>
      <c r="J516" s="257"/>
      <c r="K516" s="257"/>
      <c r="L516" s="257"/>
      <c r="M516" s="257"/>
    </row>
    <row r="517" spans="1:13" ht="12.75">
      <c r="A517" s="257"/>
      <c r="B517" s="257"/>
      <c r="C517" s="257"/>
      <c r="D517" s="257"/>
      <c r="E517" s="257"/>
      <c r="F517" s="257"/>
      <c r="G517" s="257"/>
      <c r="H517" s="257"/>
      <c r="I517" s="257"/>
      <c r="J517" s="257"/>
      <c r="K517" s="257"/>
      <c r="L517" s="257"/>
      <c r="M517" s="257"/>
    </row>
    <row r="518" spans="1:13" ht="12.75">
      <c r="A518" s="257"/>
      <c r="B518" s="257"/>
      <c r="C518" s="257"/>
      <c r="D518" s="257"/>
      <c r="E518" s="257"/>
      <c r="F518" s="257"/>
      <c r="G518" s="257"/>
      <c r="H518" s="257"/>
      <c r="I518" s="257"/>
      <c r="J518" s="257"/>
      <c r="K518" s="257"/>
      <c r="L518" s="257"/>
      <c r="M518" s="257"/>
    </row>
    <row r="519" spans="1:13" ht="12.75">
      <c r="A519" s="257"/>
      <c r="B519" s="257"/>
      <c r="C519" s="257"/>
      <c r="D519" s="257"/>
      <c r="E519" s="257"/>
      <c r="F519" s="257"/>
      <c r="G519" s="257"/>
      <c r="H519" s="257"/>
      <c r="I519" s="257"/>
      <c r="J519" s="257"/>
      <c r="K519" s="257"/>
      <c r="L519" s="257"/>
      <c r="M519" s="257"/>
    </row>
    <row r="520" spans="1:13" ht="12.75">
      <c r="A520" s="257"/>
      <c r="B520" s="257"/>
      <c r="C520" s="257"/>
      <c r="D520" s="257"/>
      <c r="E520" s="257"/>
      <c r="F520" s="257"/>
      <c r="G520" s="257"/>
      <c r="H520" s="257"/>
      <c r="I520" s="257"/>
      <c r="J520" s="257"/>
      <c r="K520" s="257"/>
      <c r="L520" s="257"/>
      <c r="M520" s="257"/>
    </row>
    <row r="521" spans="1:13" ht="12.75">
      <c r="A521" s="257"/>
      <c r="B521" s="257"/>
      <c r="C521" s="257"/>
      <c r="D521" s="257"/>
      <c r="E521" s="257"/>
      <c r="F521" s="257"/>
      <c r="G521" s="257"/>
      <c r="H521" s="257"/>
      <c r="I521" s="257"/>
      <c r="J521" s="257"/>
      <c r="K521" s="257"/>
      <c r="L521" s="257"/>
      <c r="M521" s="257"/>
    </row>
    <row r="522" spans="1:13" ht="12.75">
      <c r="A522" s="257"/>
      <c r="B522" s="257"/>
      <c r="C522" s="257"/>
      <c r="D522" s="257"/>
      <c r="E522" s="257"/>
      <c r="F522" s="257"/>
      <c r="G522" s="257"/>
      <c r="H522" s="257"/>
      <c r="I522" s="257"/>
      <c r="J522" s="257"/>
      <c r="K522" s="257"/>
      <c r="L522" s="257"/>
      <c r="M522" s="257"/>
    </row>
    <row r="523" spans="1:13" ht="12.75">
      <c r="A523" s="257"/>
      <c r="B523" s="257"/>
      <c r="C523" s="257"/>
      <c r="D523" s="257"/>
      <c r="E523" s="257"/>
      <c r="F523" s="257"/>
      <c r="G523" s="257"/>
      <c r="H523" s="257"/>
      <c r="I523" s="257"/>
      <c r="J523" s="257"/>
      <c r="K523" s="257"/>
      <c r="L523" s="257"/>
      <c r="M523" s="257"/>
    </row>
    <row r="524" spans="1:13" ht="12.75">
      <c r="A524" s="257"/>
      <c r="B524" s="257"/>
      <c r="C524" s="257"/>
      <c r="D524" s="257"/>
      <c r="E524" s="257"/>
      <c r="F524" s="257"/>
      <c r="G524" s="257"/>
      <c r="H524" s="257"/>
      <c r="I524" s="257"/>
      <c r="J524" s="257"/>
      <c r="K524" s="257"/>
      <c r="L524" s="257"/>
      <c r="M524" s="257"/>
    </row>
    <row r="525" spans="1:13" ht="12.75">
      <c r="A525" s="257"/>
      <c r="B525" s="257"/>
      <c r="C525" s="257"/>
      <c r="D525" s="257"/>
      <c r="E525" s="257"/>
      <c r="F525" s="257"/>
      <c r="G525" s="257"/>
      <c r="H525" s="257"/>
      <c r="I525" s="257"/>
      <c r="J525" s="257"/>
      <c r="K525" s="257"/>
      <c r="L525" s="257"/>
      <c r="M525" s="257"/>
    </row>
    <row r="526" spans="1:13" ht="12.75">
      <c r="A526" s="257"/>
      <c r="B526" s="257"/>
      <c r="C526" s="257"/>
      <c r="D526" s="257"/>
      <c r="E526" s="257"/>
      <c r="F526" s="257"/>
      <c r="G526" s="257"/>
      <c r="H526" s="257"/>
      <c r="I526" s="257"/>
      <c r="J526" s="257"/>
      <c r="K526" s="257"/>
      <c r="L526" s="257"/>
      <c r="M526" s="257"/>
    </row>
    <row r="527" spans="1:13" ht="12.75">
      <c r="A527" s="257"/>
      <c r="B527" s="257"/>
      <c r="C527" s="257"/>
      <c r="D527" s="257"/>
      <c r="E527" s="257"/>
      <c r="F527" s="257"/>
      <c r="G527" s="257"/>
      <c r="H527" s="257"/>
      <c r="I527" s="257"/>
      <c r="J527" s="257"/>
      <c r="K527" s="257"/>
      <c r="L527" s="257"/>
      <c r="M527" s="257"/>
    </row>
    <row r="528" spans="1:13" ht="12.75">
      <c r="A528" s="257"/>
      <c r="B528" s="257"/>
      <c r="C528" s="257"/>
      <c r="D528" s="257"/>
      <c r="E528" s="257"/>
      <c r="F528" s="257"/>
      <c r="G528" s="257"/>
      <c r="H528" s="257"/>
      <c r="I528" s="257"/>
      <c r="J528" s="257"/>
      <c r="K528" s="257"/>
      <c r="L528" s="257"/>
      <c r="M528" s="257"/>
    </row>
    <row r="529" spans="1:13" ht="12.75">
      <c r="A529" s="257"/>
      <c r="B529" s="257"/>
      <c r="C529" s="257"/>
      <c r="D529" s="257"/>
      <c r="E529" s="257"/>
      <c r="F529" s="257"/>
      <c r="G529" s="257"/>
      <c r="H529" s="257"/>
      <c r="I529" s="257"/>
      <c r="J529" s="257"/>
      <c r="K529" s="257"/>
      <c r="L529" s="257"/>
      <c r="M529" s="257"/>
    </row>
    <row r="530" spans="1:13" ht="12.75">
      <c r="A530" s="257"/>
      <c r="B530" s="257"/>
      <c r="C530" s="257"/>
      <c r="D530" s="257"/>
      <c r="E530" s="257"/>
      <c r="F530" s="257"/>
      <c r="G530" s="257"/>
      <c r="H530" s="257"/>
      <c r="I530" s="257"/>
      <c r="J530" s="257"/>
      <c r="K530" s="257"/>
      <c r="L530" s="257"/>
      <c r="M530" s="257"/>
    </row>
    <row r="531" spans="1:13" ht="12.75">
      <c r="A531" s="257"/>
      <c r="B531" s="257"/>
      <c r="C531" s="257"/>
      <c r="D531" s="257"/>
      <c r="E531" s="257"/>
      <c r="F531" s="257"/>
      <c r="G531" s="257"/>
      <c r="H531" s="257"/>
      <c r="I531" s="257"/>
      <c r="J531" s="257"/>
      <c r="K531" s="257"/>
      <c r="L531" s="257"/>
      <c r="M531" s="257"/>
    </row>
    <row r="532" spans="1:13" ht="12.75">
      <c r="A532" s="257"/>
      <c r="B532" s="257"/>
      <c r="C532" s="257"/>
      <c r="D532" s="257"/>
      <c r="E532" s="257"/>
      <c r="F532" s="257"/>
      <c r="G532" s="257"/>
      <c r="H532" s="257"/>
      <c r="I532" s="257"/>
      <c r="J532" s="257"/>
      <c r="K532" s="257"/>
      <c r="L532" s="257"/>
      <c r="M532" s="257"/>
    </row>
    <row r="533" spans="1:13" ht="12.75">
      <c r="A533" s="257"/>
      <c r="B533" s="257"/>
      <c r="C533" s="257"/>
      <c r="D533" s="257"/>
      <c r="E533" s="257"/>
      <c r="F533" s="257"/>
      <c r="G533" s="257"/>
      <c r="H533" s="257"/>
      <c r="I533" s="257"/>
      <c r="J533" s="257"/>
      <c r="K533" s="257"/>
      <c r="L533" s="257"/>
      <c r="M533" s="257"/>
    </row>
    <row r="534" spans="1:13" ht="12.75">
      <c r="A534" s="257"/>
      <c r="B534" s="257"/>
      <c r="C534" s="257"/>
      <c r="D534" s="257"/>
      <c r="E534" s="257"/>
      <c r="F534" s="257"/>
      <c r="G534" s="257"/>
      <c r="H534" s="257"/>
      <c r="I534" s="257"/>
      <c r="J534" s="257"/>
      <c r="K534" s="257"/>
      <c r="L534" s="257"/>
      <c r="M534" s="257"/>
    </row>
    <row r="535" spans="1:13" ht="12.75">
      <c r="A535" s="257"/>
      <c r="B535" s="257"/>
      <c r="C535" s="257"/>
      <c r="D535" s="257"/>
      <c r="E535" s="257"/>
      <c r="F535" s="257"/>
      <c r="G535" s="257"/>
      <c r="H535" s="257"/>
      <c r="I535" s="257"/>
      <c r="J535" s="257"/>
      <c r="K535" s="257"/>
      <c r="L535" s="257"/>
      <c r="M535" s="257"/>
    </row>
    <row r="536" spans="1:13" ht="12.75">
      <c r="A536" s="257"/>
      <c r="B536" s="257"/>
      <c r="C536" s="257"/>
      <c r="D536" s="257"/>
      <c r="E536" s="257"/>
      <c r="F536" s="257"/>
      <c r="G536" s="257"/>
      <c r="H536" s="257"/>
      <c r="I536" s="257"/>
      <c r="J536" s="257"/>
      <c r="K536" s="257"/>
      <c r="L536" s="257"/>
      <c r="M536" s="257"/>
    </row>
    <row r="537" spans="1:13" ht="12.75">
      <c r="A537" s="257"/>
      <c r="B537" s="257"/>
      <c r="C537" s="257"/>
      <c r="D537" s="257"/>
      <c r="E537" s="257"/>
      <c r="F537" s="257"/>
      <c r="G537" s="257"/>
      <c r="H537" s="257"/>
      <c r="I537" s="257"/>
      <c r="J537" s="257"/>
      <c r="K537" s="257"/>
      <c r="L537" s="257"/>
      <c r="M537" s="257"/>
    </row>
    <row r="538" spans="1:13" ht="12.75">
      <c r="A538" s="257"/>
      <c r="B538" s="257"/>
      <c r="C538" s="257"/>
      <c r="D538" s="257"/>
      <c r="E538" s="257"/>
      <c r="F538" s="257"/>
      <c r="G538" s="257"/>
      <c r="H538" s="257"/>
      <c r="I538" s="257"/>
      <c r="J538" s="257"/>
      <c r="K538" s="257"/>
      <c r="L538" s="257"/>
      <c r="M538" s="257"/>
    </row>
    <row r="539" spans="1:13" ht="12.75">
      <c r="A539" s="257"/>
      <c r="B539" s="257"/>
      <c r="C539" s="257"/>
      <c r="D539" s="257"/>
      <c r="E539" s="257"/>
      <c r="F539" s="257"/>
      <c r="G539" s="257"/>
      <c r="H539" s="257"/>
      <c r="I539" s="257"/>
      <c r="J539" s="257"/>
      <c r="K539" s="257"/>
      <c r="L539" s="257"/>
      <c r="M539" s="257"/>
    </row>
    <row r="540" spans="1:13" ht="12.75">
      <c r="A540" s="257"/>
      <c r="B540" s="257"/>
      <c r="C540" s="257"/>
      <c r="D540" s="257"/>
      <c r="E540" s="257"/>
      <c r="F540" s="257"/>
      <c r="G540" s="257"/>
      <c r="H540" s="257"/>
      <c r="I540" s="257"/>
      <c r="J540" s="257"/>
      <c r="K540" s="257"/>
      <c r="L540" s="257"/>
      <c r="M540" s="257"/>
    </row>
    <row r="541" spans="1:13" ht="12.75">
      <c r="A541" s="257"/>
      <c r="B541" s="257"/>
      <c r="C541" s="257"/>
      <c r="D541" s="257"/>
      <c r="E541" s="257"/>
      <c r="F541" s="257"/>
      <c r="G541" s="257"/>
      <c r="H541" s="257"/>
      <c r="I541" s="257"/>
      <c r="J541" s="257"/>
      <c r="K541" s="257"/>
      <c r="L541" s="257"/>
      <c r="M541" s="257"/>
    </row>
    <row r="542" spans="1:13" ht="12.75">
      <c r="A542" s="257"/>
      <c r="B542" s="257"/>
      <c r="C542" s="257"/>
      <c r="D542" s="257"/>
      <c r="E542" s="257"/>
      <c r="F542" s="257"/>
      <c r="G542" s="257"/>
      <c r="H542" s="257"/>
      <c r="I542" s="257"/>
      <c r="J542" s="257"/>
      <c r="K542" s="257"/>
      <c r="L542" s="257"/>
      <c r="M542" s="257"/>
    </row>
    <row r="543" spans="1:13" ht="12.75">
      <c r="A543" s="257"/>
      <c r="B543" s="257"/>
      <c r="C543" s="257"/>
      <c r="D543" s="257"/>
      <c r="E543" s="257"/>
      <c r="F543" s="257"/>
      <c r="G543" s="257"/>
      <c r="H543" s="257"/>
      <c r="I543" s="257"/>
      <c r="J543" s="257"/>
      <c r="K543" s="257"/>
      <c r="L543" s="257"/>
      <c r="M543" s="257"/>
    </row>
    <row r="544" spans="1:13" ht="12.75">
      <c r="A544" s="257"/>
      <c r="B544" s="257"/>
      <c r="C544" s="257"/>
      <c r="D544" s="257"/>
      <c r="E544" s="257"/>
      <c r="F544" s="257"/>
      <c r="G544" s="257"/>
      <c r="H544" s="257"/>
      <c r="I544" s="257"/>
      <c r="J544" s="257"/>
      <c r="K544" s="257"/>
      <c r="L544" s="257"/>
      <c r="M544" s="257"/>
    </row>
    <row r="545" spans="1:13" ht="12.75">
      <c r="A545" s="257"/>
      <c r="B545" s="257"/>
      <c r="C545" s="257"/>
      <c r="D545" s="257"/>
      <c r="E545" s="257"/>
      <c r="F545" s="257"/>
      <c r="G545" s="257"/>
      <c r="H545" s="257"/>
      <c r="I545" s="257"/>
      <c r="J545" s="257"/>
      <c r="K545" s="257"/>
      <c r="L545" s="257"/>
      <c r="M545" s="257"/>
    </row>
    <row r="546" spans="1:13" ht="12.75">
      <c r="A546" s="257"/>
      <c r="B546" s="257"/>
      <c r="C546" s="257"/>
      <c r="D546" s="257"/>
      <c r="E546" s="257"/>
      <c r="F546" s="257"/>
      <c r="G546" s="257"/>
      <c r="H546" s="257"/>
      <c r="I546" s="257"/>
      <c r="J546" s="257"/>
      <c r="K546" s="257"/>
      <c r="L546" s="257"/>
      <c r="M546" s="257"/>
    </row>
    <row r="547" spans="1:13" ht="12.75">
      <c r="A547" s="257"/>
      <c r="B547" s="257"/>
      <c r="C547" s="257"/>
      <c r="D547" s="257"/>
      <c r="E547" s="257"/>
      <c r="F547" s="257"/>
      <c r="G547" s="257"/>
      <c r="H547" s="257"/>
      <c r="I547" s="257"/>
      <c r="J547" s="257"/>
      <c r="K547" s="257"/>
      <c r="L547" s="257"/>
      <c r="M547" s="257"/>
    </row>
    <row r="548" spans="1:13" ht="12.75">
      <c r="A548" s="257"/>
      <c r="B548" s="257"/>
      <c r="C548" s="257"/>
      <c r="D548" s="257"/>
      <c r="E548" s="257"/>
      <c r="F548" s="257"/>
      <c r="G548" s="257"/>
      <c r="H548" s="257"/>
      <c r="I548" s="257"/>
      <c r="J548" s="257"/>
      <c r="K548" s="257"/>
      <c r="L548" s="257"/>
      <c r="M548" s="257"/>
    </row>
    <row r="549" spans="1:13" ht="12.75">
      <c r="A549" s="257"/>
      <c r="B549" s="257"/>
      <c r="C549" s="257"/>
      <c r="D549" s="257"/>
      <c r="E549" s="257"/>
      <c r="F549" s="257"/>
      <c r="G549" s="257"/>
      <c r="H549" s="257"/>
      <c r="I549" s="257"/>
      <c r="J549" s="257"/>
      <c r="K549" s="257"/>
      <c r="L549" s="257"/>
      <c r="M549" s="257"/>
    </row>
    <row r="550" spans="1:13" ht="12.75">
      <c r="A550" s="257"/>
      <c r="B550" s="257"/>
      <c r="C550" s="257"/>
      <c r="D550" s="257"/>
      <c r="E550" s="257"/>
      <c r="F550" s="257"/>
      <c r="G550" s="257"/>
      <c r="H550" s="257"/>
      <c r="I550" s="257"/>
      <c r="J550" s="257"/>
      <c r="K550" s="257"/>
      <c r="L550" s="257"/>
      <c r="M550" s="257"/>
    </row>
    <row r="551" spans="1:13" ht="12.75">
      <c r="A551" s="257"/>
      <c r="B551" s="257"/>
      <c r="C551" s="257"/>
      <c r="D551" s="257"/>
      <c r="E551" s="257"/>
      <c r="F551" s="257"/>
      <c r="G551" s="257"/>
      <c r="H551" s="257"/>
      <c r="I551" s="257"/>
      <c r="J551" s="257"/>
      <c r="K551" s="257"/>
      <c r="L551" s="257"/>
      <c r="M551" s="257"/>
    </row>
    <row r="552" spans="1:13" ht="12.75">
      <c r="A552" s="257"/>
      <c r="B552" s="257"/>
      <c r="C552" s="257"/>
      <c r="D552" s="257"/>
      <c r="E552" s="257"/>
      <c r="F552" s="257"/>
      <c r="G552" s="257"/>
      <c r="H552" s="257"/>
      <c r="I552" s="257"/>
      <c r="J552" s="257"/>
      <c r="K552" s="257"/>
      <c r="L552" s="257"/>
      <c r="M552" s="257"/>
    </row>
    <row r="553" spans="1:13" ht="12.75">
      <c r="A553" s="257"/>
      <c r="B553" s="257"/>
      <c r="C553" s="257"/>
      <c r="D553" s="257"/>
      <c r="E553" s="257"/>
      <c r="F553" s="257"/>
      <c r="G553" s="257"/>
      <c r="H553" s="257"/>
      <c r="I553" s="257"/>
      <c r="J553" s="257"/>
      <c r="K553" s="257"/>
      <c r="L553" s="257"/>
      <c r="M553" s="257"/>
    </row>
    <row r="554" spans="1:13" ht="12.75">
      <c r="A554" s="257"/>
      <c r="B554" s="257"/>
      <c r="C554" s="257"/>
      <c r="D554" s="257"/>
      <c r="E554" s="257"/>
      <c r="F554" s="257"/>
      <c r="G554" s="257"/>
      <c r="H554" s="257"/>
      <c r="I554" s="257"/>
      <c r="J554" s="257"/>
      <c r="K554" s="257"/>
      <c r="L554" s="257"/>
      <c r="M554" s="257"/>
    </row>
    <row r="555" spans="1:13" ht="12.75">
      <c r="A555" s="257"/>
      <c r="B555" s="257"/>
      <c r="C555" s="257"/>
      <c r="D555" s="257"/>
      <c r="E555" s="257"/>
      <c r="F555" s="257"/>
      <c r="G555" s="257"/>
      <c r="H555" s="257"/>
      <c r="I555" s="257"/>
      <c r="J555" s="257"/>
      <c r="K555" s="257"/>
      <c r="L555" s="257"/>
      <c r="M555" s="257"/>
    </row>
    <row r="556" spans="1:13" ht="12.75">
      <c r="A556" s="257"/>
      <c r="B556" s="257"/>
      <c r="C556" s="257"/>
      <c r="D556" s="257"/>
      <c r="E556" s="257"/>
      <c r="F556" s="257"/>
      <c r="G556" s="257"/>
      <c r="H556" s="257"/>
      <c r="I556" s="257"/>
      <c r="J556" s="257"/>
      <c r="K556" s="257"/>
      <c r="L556" s="257"/>
      <c r="M556" s="257"/>
    </row>
    <row r="557" spans="1:13" ht="12.75">
      <c r="A557" s="257"/>
      <c r="B557" s="257"/>
      <c r="C557" s="257"/>
      <c r="D557" s="257"/>
      <c r="E557" s="257"/>
      <c r="F557" s="257"/>
      <c r="G557" s="257"/>
      <c r="H557" s="257"/>
      <c r="I557" s="257"/>
      <c r="J557" s="257"/>
      <c r="K557" s="257"/>
      <c r="L557" s="257"/>
      <c r="M557" s="257"/>
    </row>
    <row r="558" spans="1:13" ht="12.75">
      <c r="A558" s="257"/>
      <c r="B558" s="257"/>
      <c r="C558" s="257"/>
      <c r="D558" s="257"/>
      <c r="E558" s="257"/>
      <c r="F558" s="257"/>
      <c r="G558" s="257"/>
      <c r="H558" s="257"/>
      <c r="I558" s="257"/>
      <c r="J558" s="257"/>
      <c r="K558" s="257"/>
      <c r="L558" s="257"/>
      <c r="M558" s="257"/>
    </row>
    <row r="559" spans="1:13" ht="12.75">
      <c r="A559" s="257"/>
      <c r="B559" s="257"/>
      <c r="C559" s="257"/>
      <c r="D559" s="257"/>
      <c r="E559" s="257"/>
      <c r="F559" s="257"/>
      <c r="G559" s="257"/>
      <c r="H559" s="257"/>
      <c r="I559" s="257"/>
      <c r="J559" s="257"/>
      <c r="K559" s="257"/>
      <c r="L559" s="257"/>
      <c r="M559" s="257"/>
    </row>
    <row r="560" spans="1:13" ht="12.75">
      <c r="A560" s="257"/>
      <c r="B560" s="257"/>
      <c r="C560" s="257"/>
      <c r="D560" s="257"/>
      <c r="E560" s="257"/>
      <c r="F560" s="257"/>
      <c r="G560" s="257"/>
      <c r="H560" s="257"/>
      <c r="I560" s="257"/>
      <c r="J560" s="257"/>
      <c r="K560" s="257"/>
      <c r="L560" s="257"/>
      <c r="M560" s="257"/>
    </row>
    <row r="561" spans="1:13" ht="12.75">
      <c r="A561" s="257"/>
      <c r="B561" s="257"/>
      <c r="C561" s="257"/>
      <c r="D561" s="257"/>
      <c r="E561" s="257"/>
      <c r="F561" s="257"/>
      <c r="G561" s="257"/>
      <c r="H561" s="257"/>
      <c r="I561" s="257"/>
      <c r="J561" s="257"/>
      <c r="K561" s="257"/>
      <c r="L561" s="257"/>
      <c r="M561" s="257"/>
    </row>
    <row r="562" spans="1:13" ht="12.75">
      <c r="A562" s="257"/>
      <c r="B562" s="257"/>
      <c r="C562" s="257"/>
      <c r="D562" s="257"/>
      <c r="E562" s="257"/>
      <c r="F562" s="257"/>
      <c r="G562" s="257"/>
      <c r="H562" s="257"/>
      <c r="I562" s="257"/>
      <c r="J562" s="257"/>
      <c r="K562" s="257"/>
      <c r="L562" s="257"/>
      <c r="M562" s="257"/>
    </row>
    <row r="563" spans="1:13" ht="12.75">
      <c r="A563" s="257"/>
      <c r="B563" s="257"/>
      <c r="C563" s="257"/>
      <c r="D563" s="257"/>
      <c r="E563" s="257"/>
      <c r="F563" s="257"/>
      <c r="G563" s="257"/>
      <c r="H563" s="257"/>
      <c r="I563" s="257"/>
      <c r="J563" s="257"/>
      <c r="K563" s="257"/>
      <c r="L563" s="257"/>
      <c r="M563" s="257"/>
    </row>
    <row r="564" spans="1:13" ht="12.75">
      <c r="A564" s="257"/>
      <c r="B564" s="257"/>
      <c r="C564" s="257"/>
      <c r="D564" s="257"/>
      <c r="E564" s="257"/>
      <c r="F564" s="257"/>
      <c r="G564" s="257"/>
      <c r="H564" s="257"/>
      <c r="I564" s="257"/>
      <c r="J564" s="257"/>
      <c r="K564" s="257"/>
      <c r="L564" s="257"/>
      <c r="M564" s="257"/>
    </row>
    <row r="565" spans="1:13" ht="12.75">
      <c r="A565" s="257"/>
      <c r="B565" s="257"/>
      <c r="C565" s="257"/>
      <c r="D565" s="257"/>
      <c r="E565" s="257"/>
      <c r="F565" s="257"/>
      <c r="G565" s="257"/>
      <c r="H565" s="257"/>
      <c r="I565" s="257"/>
      <c r="J565" s="257"/>
      <c r="K565" s="257"/>
      <c r="L565" s="257"/>
      <c r="M565" s="257"/>
    </row>
    <row r="566" spans="1:13" ht="12.75">
      <c r="A566" s="257"/>
      <c r="B566" s="257"/>
      <c r="C566" s="257"/>
      <c r="D566" s="257"/>
      <c r="E566" s="257"/>
      <c r="F566" s="257"/>
      <c r="G566" s="257"/>
      <c r="H566" s="257"/>
      <c r="I566" s="257"/>
      <c r="J566" s="257"/>
      <c r="K566" s="257"/>
      <c r="L566" s="257"/>
      <c r="M566" s="257"/>
    </row>
    <row r="567" spans="1:13" ht="12.75">
      <c r="A567" s="257"/>
      <c r="B567" s="257"/>
      <c r="C567" s="257"/>
      <c r="D567" s="257"/>
      <c r="E567" s="257"/>
      <c r="F567" s="257"/>
      <c r="G567" s="257"/>
      <c r="H567" s="257"/>
      <c r="I567" s="257"/>
      <c r="J567" s="257"/>
      <c r="K567" s="257"/>
      <c r="L567" s="257"/>
      <c r="M567" s="257"/>
    </row>
    <row r="568" spans="1:13" ht="12.75">
      <c r="A568" s="257"/>
      <c r="B568" s="257"/>
      <c r="C568" s="257"/>
      <c r="D568" s="257"/>
      <c r="E568" s="257"/>
      <c r="F568" s="257"/>
      <c r="G568" s="257"/>
      <c r="H568" s="257"/>
      <c r="I568" s="257"/>
      <c r="J568" s="257"/>
      <c r="K568" s="257"/>
      <c r="L568" s="257"/>
      <c r="M568" s="257"/>
    </row>
    <row r="569" spans="1:13" ht="12.75">
      <c r="A569" s="257"/>
      <c r="B569" s="257"/>
      <c r="C569" s="257"/>
      <c r="D569" s="257"/>
      <c r="E569" s="257"/>
      <c r="F569" s="257"/>
      <c r="G569" s="257"/>
      <c r="H569" s="257"/>
      <c r="I569" s="257"/>
      <c r="J569" s="257"/>
      <c r="K569" s="257"/>
      <c r="L569" s="257"/>
      <c r="M569" s="257"/>
    </row>
    <row r="570" spans="1:13" ht="12.75">
      <c r="A570" s="257"/>
      <c r="B570" s="257"/>
      <c r="C570" s="257"/>
      <c r="D570" s="257"/>
      <c r="E570" s="257"/>
      <c r="F570" s="257"/>
      <c r="G570" s="257"/>
      <c r="H570" s="257"/>
      <c r="I570" s="257"/>
      <c r="J570" s="257"/>
      <c r="K570" s="257"/>
      <c r="L570" s="257"/>
      <c r="M570" s="257"/>
    </row>
    <row r="571" spans="1:13" ht="12.75">
      <c r="A571" s="257"/>
      <c r="B571" s="257"/>
      <c r="C571" s="257"/>
      <c r="D571" s="257"/>
      <c r="E571" s="257"/>
      <c r="F571" s="257"/>
      <c r="G571" s="257"/>
      <c r="H571" s="257"/>
      <c r="I571" s="257"/>
      <c r="J571" s="257"/>
      <c r="K571" s="257"/>
      <c r="L571" s="257"/>
      <c r="M571" s="257"/>
    </row>
    <row r="572" spans="1:13" ht="12.75">
      <c r="A572" s="257"/>
      <c r="B572" s="257"/>
      <c r="C572" s="257"/>
      <c r="D572" s="257"/>
      <c r="E572" s="257"/>
      <c r="F572" s="257"/>
      <c r="G572" s="257"/>
      <c r="H572" s="257"/>
      <c r="I572" s="257"/>
      <c r="J572" s="257"/>
      <c r="K572" s="257"/>
      <c r="L572" s="257"/>
      <c r="M572" s="257"/>
    </row>
    <row r="573" spans="1:13" ht="12.75">
      <c r="A573" s="257"/>
      <c r="B573" s="257"/>
      <c r="C573" s="257"/>
      <c r="D573" s="257"/>
      <c r="E573" s="257"/>
      <c r="F573" s="257"/>
      <c r="G573" s="257"/>
      <c r="H573" s="257"/>
      <c r="I573" s="257"/>
      <c r="J573" s="257"/>
      <c r="K573" s="257"/>
      <c r="L573" s="257"/>
      <c r="M573" s="257"/>
    </row>
    <row r="574" spans="1:13" ht="12.75">
      <c r="A574" s="257"/>
      <c r="B574" s="257"/>
      <c r="C574" s="257"/>
      <c r="D574" s="257"/>
      <c r="E574" s="257"/>
      <c r="F574" s="257"/>
      <c r="G574" s="257"/>
      <c r="H574" s="257"/>
      <c r="I574" s="257"/>
      <c r="J574" s="257"/>
      <c r="K574" s="257"/>
      <c r="L574" s="257"/>
      <c r="M574" s="257"/>
    </row>
    <row r="575" spans="1:13" ht="12.75">
      <c r="A575" s="257"/>
      <c r="B575" s="257"/>
      <c r="C575" s="257"/>
      <c r="D575" s="257"/>
      <c r="E575" s="257"/>
      <c r="F575" s="257"/>
      <c r="G575" s="257"/>
      <c r="H575" s="257"/>
      <c r="I575" s="257"/>
      <c r="J575" s="257"/>
      <c r="K575" s="257"/>
      <c r="L575" s="257"/>
      <c r="M575" s="257"/>
    </row>
    <row r="576" spans="1:13" ht="12.75">
      <c r="A576" s="257"/>
      <c r="B576" s="257"/>
      <c r="C576" s="257"/>
      <c r="D576" s="257"/>
      <c r="E576" s="257"/>
      <c r="F576" s="257"/>
      <c r="G576" s="257"/>
      <c r="H576" s="257"/>
      <c r="I576" s="257"/>
      <c r="J576" s="257"/>
      <c r="K576" s="257"/>
      <c r="L576" s="257"/>
      <c r="M576" s="257"/>
    </row>
    <row r="577" spans="1:13" ht="12.75">
      <c r="A577" s="257"/>
      <c r="B577" s="257"/>
      <c r="C577" s="257"/>
      <c r="D577" s="257"/>
      <c r="E577" s="257"/>
      <c r="F577" s="257"/>
      <c r="G577" s="257"/>
      <c r="H577" s="257"/>
      <c r="I577" s="257"/>
      <c r="J577" s="257"/>
      <c r="K577" s="257"/>
      <c r="L577" s="257"/>
      <c r="M577" s="257"/>
    </row>
    <row r="578" spans="1:13" ht="12.75">
      <c r="A578" s="257"/>
      <c r="B578" s="257"/>
      <c r="C578" s="257"/>
      <c r="D578" s="257"/>
      <c r="E578" s="257"/>
      <c r="F578" s="257"/>
      <c r="G578" s="257"/>
      <c r="H578" s="257"/>
      <c r="I578" s="257"/>
      <c r="J578" s="257"/>
      <c r="K578" s="257"/>
      <c r="L578" s="257"/>
      <c r="M578" s="257"/>
    </row>
    <row r="579" spans="1:13" ht="12.75">
      <c r="A579" s="257"/>
      <c r="B579" s="257"/>
      <c r="C579" s="257"/>
      <c r="D579" s="257"/>
      <c r="E579" s="257"/>
      <c r="F579" s="257"/>
      <c r="G579" s="257"/>
      <c r="H579" s="257"/>
      <c r="I579" s="257"/>
      <c r="J579" s="257"/>
      <c r="K579" s="257"/>
      <c r="L579" s="257"/>
      <c r="M579" s="257"/>
    </row>
    <row r="580" spans="1:13" ht="12.75">
      <c r="A580" s="257"/>
      <c r="B580" s="257"/>
      <c r="C580" s="257"/>
      <c r="D580" s="257"/>
      <c r="E580" s="257"/>
      <c r="F580" s="257"/>
      <c r="G580" s="257"/>
      <c r="H580" s="257"/>
      <c r="I580" s="257"/>
      <c r="J580" s="257"/>
      <c r="K580" s="257"/>
      <c r="L580" s="257"/>
      <c r="M580" s="257"/>
    </row>
    <row r="581" spans="1:13" ht="12.75">
      <c r="A581" s="257"/>
      <c r="B581" s="257"/>
      <c r="C581" s="257"/>
      <c r="D581" s="257"/>
      <c r="E581" s="257"/>
      <c r="F581" s="257"/>
      <c r="G581" s="257"/>
      <c r="H581" s="257"/>
      <c r="I581" s="257"/>
      <c r="J581" s="257"/>
      <c r="K581" s="257"/>
      <c r="L581" s="257"/>
      <c r="M581" s="257"/>
    </row>
    <row r="582" spans="1:13" ht="12.75">
      <c r="A582" s="257"/>
      <c r="B582" s="257"/>
      <c r="C582" s="257"/>
      <c r="D582" s="257"/>
      <c r="E582" s="257"/>
      <c r="F582" s="257"/>
      <c r="G582" s="257"/>
      <c r="H582" s="257"/>
      <c r="I582" s="257"/>
      <c r="J582" s="257"/>
      <c r="K582" s="257"/>
      <c r="L582" s="257"/>
      <c r="M582" s="257"/>
    </row>
    <row r="583" spans="1:13" ht="12.75">
      <c r="A583" s="257"/>
      <c r="B583" s="257"/>
      <c r="C583" s="257"/>
      <c r="D583" s="257"/>
      <c r="E583" s="257"/>
      <c r="F583" s="257"/>
      <c r="G583" s="257"/>
      <c r="H583" s="257"/>
      <c r="I583" s="257"/>
      <c r="J583" s="257"/>
      <c r="K583" s="257"/>
      <c r="L583" s="257"/>
      <c r="M583" s="257"/>
    </row>
    <row r="584" spans="1:13" ht="12.75">
      <c r="A584" s="257"/>
      <c r="B584" s="257"/>
      <c r="C584" s="257"/>
      <c r="D584" s="257"/>
      <c r="E584" s="257"/>
      <c r="F584" s="257"/>
      <c r="G584" s="257"/>
      <c r="H584" s="257"/>
      <c r="I584" s="257"/>
      <c r="J584" s="257"/>
      <c r="K584" s="257"/>
      <c r="L584" s="257"/>
      <c r="M584" s="257"/>
    </row>
    <row r="585" spans="1:13" ht="12.75">
      <c r="A585" s="257"/>
      <c r="B585" s="257"/>
      <c r="C585" s="257"/>
      <c r="D585" s="257"/>
      <c r="E585" s="257"/>
      <c r="F585" s="257"/>
      <c r="G585" s="257"/>
      <c r="H585" s="257"/>
      <c r="I585" s="257"/>
      <c r="J585" s="257"/>
      <c r="K585" s="257"/>
      <c r="L585" s="257"/>
      <c r="M585" s="257"/>
    </row>
    <row r="586" spans="1:13" ht="12.75">
      <c r="A586" s="257"/>
      <c r="B586" s="257"/>
      <c r="C586" s="257"/>
      <c r="D586" s="257"/>
      <c r="E586" s="257"/>
      <c r="F586" s="257"/>
      <c r="G586" s="257"/>
      <c r="H586" s="257"/>
      <c r="I586" s="257"/>
      <c r="J586" s="257"/>
      <c r="K586" s="257"/>
      <c r="L586" s="257"/>
      <c r="M586" s="257"/>
    </row>
    <row r="587" spans="1:13" ht="12.75">
      <c r="A587" s="257"/>
      <c r="B587" s="257"/>
      <c r="C587" s="257"/>
      <c r="D587" s="257"/>
      <c r="E587" s="257"/>
      <c r="F587" s="257"/>
      <c r="G587" s="257"/>
      <c r="H587" s="257"/>
      <c r="I587" s="257"/>
      <c r="J587" s="257"/>
      <c r="K587" s="257"/>
      <c r="L587" s="257"/>
      <c r="M587" s="257"/>
    </row>
    <row r="588" spans="1:13" ht="12.75">
      <c r="A588" s="257"/>
      <c r="B588" s="257"/>
      <c r="C588" s="257"/>
      <c r="D588" s="257"/>
      <c r="E588" s="257"/>
      <c r="F588" s="257"/>
      <c r="G588" s="257"/>
      <c r="H588" s="257"/>
      <c r="I588" s="257"/>
      <c r="J588" s="257"/>
      <c r="K588" s="257"/>
      <c r="L588" s="257"/>
      <c r="M588" s="257"/>
    </row>
    <row r="589" spans="1:13" ht="12.75">
      <c r="A589" s="257"/>
      <c r="B589" s="257"/>
      <c r="C589" s="257"/>
      <c r="D589" s="257"/>
      <c r="E589" s="257"/>
      <c r="F589" s="257"/>
      <c r="G589" s="257"/>
      <c r="H589" s="257"/>
      <c r="I589" s="257"/>
      <c r="J589" s="257"/>
      <c r="K589" s="257"/>
      <c r="L589" s="257"/>
      <c r="M589" s="257"/>
    </row>
    <row r="590" spans="1:13" ht="12.75">
      <c r="A590" s="257"/>
      <c r="B590" s="257"/>
      <c r="C590" s="257"/>
      <c r="D590" s="257"/>
      <c r="E590" s="257"/>
      <c r="F590" s="257"/>
      <c r="G590" s="257"/>
      <c r="H590" s="257"/>
      <c r="I590" s="257"/>
      <c r="J590" s="257"/>
      <c r="K590" s="257"/>
      <c r="L590" s="257"/>
      <c r="M590" s="257"/>
    </row>
    <row r="591" spans="1:13" ht="12.75">
      <c r="A591" s="257"/>
      <c r="B591" s="257"/>
      <c r="C591" s="257"/>
      <c r="D591" s="257"/>
      <c r="E591" s="257"/>
      <c r="F591" s="257"/>
      <c r="G591" s="257"/>
      <c r="H591" s="257"/>
      <c r="I591" s="257"/>
      <c r="J591" s="257"/>
      <c r="K591" s="257"/>
      <c r="L591" s="257"/>
      <c r="M591" s="257"/>
    </row>
    <row r="592" spans="1:13" ht="12.75">
      <c r="A592" s="257"/>
      <c r="B592" s="257"/>
      <c r="C592" s="257"/>
      <c r="D592" s="257"/>
      <c r="E592" s="257"/>
      <c r="F592" s="257"/>
      <c r="G592" s="257"/>
      <c r="H592" s="257"/>
      <c r="I592" s="257"/>
      <c r="J592" s="257"/>
      <c r="K592" s="257"/>
      <c r="L592" s="257"/>
      <c r="M592" s="257"/>
    </row>
    <row r="593" spans="1:13" ht="12.75">
      <c r="A593" s="257"/>
      <c r="B593" s="257"/>
      <c r="C593" s="257"/>
      <c r="D593" s="257"/>
      <c r="E593" s="257"/>
      <c r="F593" s="257"/>
      <c r="G593" s="257"/>
      <c r="H593" s="257"/>
      <c r="I593" s="257"/>
      <c r="J593" s="257"/>
      <c r="K593" s="257"/>
      <c r="L593" s="257"/>
      <c r="M593" s="257"/>
    </row>
    <row r="594" spans="1:13" ht="12.75">
      <c r="A594" s="257"/>
      <c r="B594" s="257"/>
      <c r="C594" s="257"/>
      <c r="D594" s="257"/>
      <c r="E594" s="257"/>
      <c r="F594" s="257"/>
      <c r="G594" s="257"/>
      <c r="H594" s="257"/>
      <c r="I594" s="257"/>
      <c r="J594" s="257"/>
      <c r="K594" s="257"/>
      <c r="L594" s="257"/>
      <c r="M594" s="257"/>
    </row>
    <row r="595" spans="1:13" ht="12.75">
      <c r="A595" s="257"/>
      <c r="B595" s="257"/>
      <c r="C595" s="257"/>
      <c r="D595" s="257"/>
      <c r="E595" s="257"/>
      <c r="F595" s="257"/>
      <c r="G595" s="257"/>
      <c r="H595" s="257"/>
      <c r="I595" s="257"/>
      <c r="J595" s="257"/>
      <c r="K595" s="257"/>
      <c r="L595" s="257"/>
      <c r="M595" s="257"/>
    </row>
    <row r="596" spans="1:13" ht="12.75">
      <c r="A596" s="257"/>
      <c r="B596" s="257"/>
      <c r="C596" s="257"/>
      <c r="D596" s="257"/>
      <c r="E596" s="257"/>
      <c r="F596" s="257"/>
      <c r="G596" s="257"/>
      <c r="H596" s="257"/>
      <c r="I596" s="257"/>
      <c r="J596" s="257"/>
      <c r="K596" s="257"/>
      <c r="L596" s="257"/>
      <c r="M596" s="257"/>
    </row>
    <row r="597" spans="1:13" ht="12.75">
      <c r="A597" s="257"/>
      <c r="B597" s="257"/>
      <c r="C597" s="257"/>
      <c r="D597" s="257"/>
      <c r="E597" s="257"/>
      <c r="F597" s="257"/>
      <c r="G597" s="257"/>
      <c r="H597" s="257"/>
      <c r="I597" s="257"/>
      <c r="J597" s="257"/>
      <c r="K597" s="257"/>
      <c r="L597" s="257"/>
      <c r="M597" s="257"/>
    </row>
    <row r="598" spans="1:13" ht="12.75">
      <c r="A598" s="257"/>
      <c r="B598" s="257"/>
      <c r="C598" s="257"/>
      <c r="D598" s="257"/>
      <c r="E598" s="257"/>
      <c r="F598" s="257"/>
      <c r="G598" s="257"/>
      <c r="H598" s="257"/>
      <c r="I598" s="257"/>
      <c r="J598" s="257"/>
      <c r="K598" s="257"/>
      <c r="L598" s="257"/>
      <c r="M598" s="257"/>
    </row>
    <row r="599" spans="1:13" ht="12.75">
      <c r="A599" s="257"/>
      <c r="B599" s="257"/>
      <c r="C599" s="257"/>
      <c r="D599" s="257"/>
      <c r="E599" s="257"/>
      <c r="F599" s="257"/>
      <c r="G599" s="257"/>
      <c r="H599" s="257"/>
      <c r="I599" s="257"/>
      <c r="J599" s="257"/>
      <c r="K599" s="257"/>
      <c r="L599" s="257"/>
      <c r="M599" s="257"/>
    </row>
    <row r="600" spans="1:13" ht="12.75">
      <c r="A600" s="257"/>
      <c r="B600" s="257"/>
      <c r="C600" s="257"/>
      <c r="D600" s="257"/>
      <c r="E600" s="257"/>
      <c r="F600" s="257"/>
      <c r="G600" s="257"/>
      <c r="H600" s="257"/>
      <c r="I600" s="257"/>
      <c r="J600" s="257"/>
      <c r="K600" s="257"/>
      <c r="L600" s="257"/>
      <c r="M600" s="257"/>
    </row>
    <row r="601" spans="1:13" ht="12.75">
      <c r="A601" s="257"/>
      <c r="B601" s="257"/>
      <c r="C601" s="257"/>
      <c r="D601" s="257"/>
      <c r="E601" s="257"/>
      <c r="F601" s="257"/>
      <c r="G601" s="257"/>
      <c r="H601" s="257"/>
      <c r="I601" s="257"/>
      <c r="J601" s="257"/>
      <c r="K601" s="257"/>
      <c r="L601" s="257"/>
      <c r="M601" s="257"/>
    </row>
    <row r="602" spans="1:13" ht="12.75">
      <c r="A602" s="257"/>
      <c r="B602" s="257"/>
      <c r="C602" s="257"/>
      <c r="D602" s="257"/>
      <c r="E602" s="257"/>
      <c r="F602" s="257"/>
      <c r="G602" s="257"/>
      <c r="H602" s="257"/>
      <c r="I602" s="257"/>
      <c r="J602" s="257"/>
      <c r="K602" s="257"/>
      <c r="L602" s="257"/>
      <c r="M602" s="257"/>
    </row>
    <row r="603" spans="1:13" ht="12.75">
      <c r="A603" s="257"/>
      <c r="B603" s="257"/>
      <c r="C603" s="257"/>
      <c r="D603" s="257"/>
      <c r="E603" s="257"/>
      <c r="F603" s="257"/>
      <c r="G603" s="257"/>
      <c r="H603" s="257"/>
      <c r="I603" s="257"/>
      <c r="J603" s="257"/>
      <c r="K603" s="257"/>
      <c r="L603" s="257"/>
      <c r="M603" s="257"/>
    </row>
    <row r="604" spans="1:13" ht="12.75">
      <c r="A604" s="257"/>
      <c r="B604" s="257"/>
      <c r="C604" s="257"/>
      <c r="D604" s="257"/>
      <c r="E604" s="257"/>
      <c r="F604" s="257"/>
      <c r="G604" s="257"/>
      <c r="H604" s="257"/>
      <c r="I604" s="257"/>
      <c r="J604" s="257"/>
      <c r="K604" s="257"/>
      <c r="L604" s="257"/>
      <c r="M604" s="257"/>
    </row>
    <row r="605" spans="1:13" ht="12.75">
      <c r="A605" s="257"/>
      <c r="B605" s="257"/>
      <c r="C605" s="257"/>
      <c r="D605" s="257"/>
      <c r="E605" s="257"/>
      <c r="F605" s="257"/>
      <c r="G605" s="257"/>
      <c r="H605" s="257"/>
      <c r="I605" s="257"/>
      <c r="J605" s="257"/>
      <c r="K605" s="257"/>
      <c r="L605" s="257"/>
      <c r="M605" s="257"/>
    </row>
    <row r="606" spans="1:13" ht="12.75">
      <c r="A606" s="257"/>
      <c r="B606" s="257"/>
      <c r="C606" s="257"/>
      <c r="D606" s="257"/>
      <c r="E606" s="257"/>
      <c r="F606" s="257"/>
      <c r="G606" s="257"/>
      <c r="H606" s="257"/>
      <c r="I606" s="257"/>
      <c r="J606" s="257"/>
      <c r="K606" s="257"/>
      <c r="L606" s="257"/>
      <c r="M606" s="257"/>
    </row>
    <row r="607" spans="1:13" ht="12.75">
      <c r="A607" s="257"/>
      <c r="B607" s="257"/>
      <c r="C607" s="257"/>
      <c r="D607" s="257"/>
      <c r="E607" s="257"/>
      <c r="F607" s="257"/>
      <c r="G607" s="257"/>
      <c r="H607" s="257"/>
      <c r="I607" s="257"/>
      <c r="J607" s="257"/>
      <c r="K607" s="257"/>
      <c r="L607" s="257"/>
      <c r="M607" s="257"/>
    </row>
    <row r="608" spans="1:13" ht="12.75">
      <c r="A608" s="257"/>
      <c r="B608" s="257"/>
      <c r="C608" s="257"/>
      <c r="D608" s="257"/>
      <c r="E608" s="257"/>
      <c r="F608" s="257"/>
      <c r="G608" s="257"/>
      <c r="H608" s="257"/>
      <c r="I608" s="257"/>
      <c r="J608" s="257"/>
      <c r="K608" s="257"/>
      <c r="L608" s="257"/>
      <c r="M608" s="257"/>
    </row>
    <row r="609" spans="1:13" ht="12.75">
      <c r="A609" s="257"/>
      <c r="B609" s="257"/>
      <c r="C609" s="257"/>
      <c r="D609" s="257"/>
      <c r="E609" s="257"/>
      <c r="F609" s="257"/>
      <c r="G609" s="257"/>
      <c r="H609" s="257"/>
      <c r="I609" s="257"/>
      <c r="J609" s="257"/>
      <c r="K609" s="257"/>
      <c r="L609" s="257"/>
      <c r="M609" s="257"/>
    </row>
    <row r="610" spans="1:13" ht="12.75">
      <c r="A610" s="257"/>
      <c r="B610" s="257"/>
      <c r="C610" s="257"/>
      <c r="D610" s="257"/>
      <c r="E610" s="257"/>
      <c r="F610" s="257"/>
      <c r="G610" s="257"/>
      <c r="H610" s="257"/>
      <c r="I610" s="257"/>
      <c r="J610" s="257"/>
      <c r="K610" s="257"/>
      <c r="L610" s="257"/>
      <c r="M610" s="257"/>
    </row>
    <row r="611" spans="1:13" ht="12.75">
      <c r="A611" s="257"/>
      <c r="B611" s="257"/>
      <c r="C611" s="257"/>
      <c r="D611" s="257"/>
      <c r="E611" s="257"/>
      <c r="F611" s="257"/>
      <c r="G611" s="257"/>
      <c r="H611" s="257"/>
      <c r="I611" s="257"/>
      <c r="J611" s="257"/>
      <c r="K611" s="257"/>
      <c r="L611" s="257"/>
      <c r="M611" s="257"/>
    </row>
    <row r="612" spans="1:13" ht="12.75">
      <c r="A612" s="257"/>
      <c r="B612" s="257"/>
      <c r="C612" s="257"/>
      <c r="D612" s="257"/>
      <c r="E612" s="257"/>
      <c r="F612" s="257"/>
      <c r="G612" s="257"/>
      <c r="H612" s="257"/>
      <c r="I612" s="257"/>
      <c r="J612" s="257"/>
      <c r="K612" s="257"/>
      <c r="L612" s="257"/>
      <c r="M612" s="257"/>
    </row>
    <row r="613" spans="1:13" ht="12.75">
      <c r="A613" s="257"/>
      <c r="B613" s="257"/>
      <c r="C613" s="257"/>
      <c r="D613" s="257"/>
      <c r="E613" s="257"/>
      <c r="F613" s="257"/>
      <c r="G613" s="257"/>
      <c r="H613" s="257"/>
      <c r="I613" s="257"/>
      <c r="J613" s="257"/>
      <c r="K613" s="257"/>
      <c r="L613" s="257"/>
      <c r="M613" s="257"/>
    </row>
    <row r="614" spans="1:13" ht="12.75">
      <c r="A614" s="257"/>
      <c r="B614" s="257"/>
      <c r="C614" s="257"/>
      <c r="D614" s="257"/>
      <c r="E614" s="257"/>
      <c r="F614" s="257"/>
      <c r="G614" s="257"/>
      <c r="H614" s="257"/>
      <c r="I614" s="257"/>
      <c r="J614" s="257"/>
      <c r="K614" s="257"/>
      <c r="L614" s="257"/>
      <c r="M614" s="257"/>
    </row>
    <row r="615" spans="1:13" ht="12.75">
      <c r="A615" s="257"/>
      <c r="B615" s="257"/>
      <c r="C615" s="257"/>
      <c r="D615" s="257"/>
      <c r="E615" s="257"/>
      <c r="F615" s="257"/>
      <c r="G615" s="257"/>
      <c r="H615" s="257"/>
      <c r="I615" s="257"/>
      <c r="J615" s="257"/>
      <c r="K615" s="257"/>
      <c r="L615" s="257"/>
      <c r="M615" s="257"/>
    </row>
    <row r="616" spans="1:13" ht="12.75">
      <c r="A616" s="257"/>
      <c r="B616" s="257"/>
      <c r="C616" s="257"/>
      <c r="D616" s="257"/>
      <c r="E616" s="257"/>
      <c r="F616" s="257"/>
      <c r="G616" s="257"/>
      <c r="H616" s="257"/>
      <c r="I616" s="257"/>
      <c r="J616" s="257"/>
      <c r="K616" s="257"/>
      <c r="L616" s="257"/>
      <c r="M616" s="257"/>
    </row>
    <row r="617" spans="1:13" ht="12.75">
      <c r="A617" s="257"/>
      <c r="B617" s="257"/>
      <c r="C617" s="257"/>
      <c r="D617" s="257"/>
      <c r="E617" s="257"/>
      <c r="F617" s="257"/>
      <c r="G617" s="257"/>
      <c r="H617" s="257"/>
      <c r="I617" s="257"/>
      <c r="J617" s="257"/>
      <c r="K617" s="257"/>
      <c r="L617" s="257"/>
      <c r="M617" s="257"/>
    </row>
    <row r="618" spans="1:13" ht="12.75">
      <c r="A618" s="257"/>
      <c r="B618" s="257"/>
      <c r="C618" s="257"/>
      <c r="D618" s="257"/>
      <c r="E618" s="257"/>
      <c r="F618" s="257"/>
      <c r="G618" s="257"/>
      <c r="H618" s="257"/>
      <c r="I618" s="257"/>
      <c r="J618" s="257"/>
      <c r="K618" s="257"/>
      <c r="L618" s="257"/>
      <c r="M618" s="257"/>
    </row>
    <row r="619" spans="1:13" ht="12.75">
      <c r="A619" s="257"/>
      <c r="B619" s="257"/>
      <c r="C619" s="257"/>
      <c r="D619" s="257"/>
      <c r="E619" s="257"/>
      <c r="F619" s="257"/>
      <c r="G619" s="257"/>
      <c r="H619" s="257"/>
      <c r="I619" s="257"/>
      <c r="J619" s="257"/>
      <c r="K619" s="257"/>
      <c r="L619" s="257"/>
      <c r="M619" s="257"/>
    </row>
    <row r="620" spans="1:13" ht="12.75">
      <c r="A620" s="257"/>
      <c r="B620" s="257"/>
      <c r="C620" s="257"/>
      <c r="D620" s="257"/>
      <c r="E620" s="257"/>
      <c r="F620" s="257"/>
      <c r="G620" s="257"/>
      <c r="H620" s="257"/>
      <c r="I620" s="257"/>
      <c r="J620" s="257"/>
      <c r="K620" s="257"/>
      <c r="L620" s="257"/>
      <c r="M620" s="257"/>
    </row>
    <row r="621" spans="1:13" ht="12.75">
      <c r="A621" s="257"/>
      <c r="B621" s="257"/>
      <c r="C621" s="257"/>
      <c r="D621" s="257"/>
      <c r="E621" s="257"/>
      <c r="F621" s="257"/>
      <c r="G621" s="257"/>
      <c r="H621" s="257"/>
      <c r="I621" s="257"/>
      <c r="J621" s="257"/>
      <c r="K621" s="257"/>
      <c r="L621" s="257"/>
      <c r="M621" s="257"/>
    </row>
    <row r="622" spans="1:13" ht="12.75">
      <c r="A622" s="257"/>
      <c r="B622" s="257"/>
      <c r="C622" s="257"/>
      <c r="D622" s="257"/>
      <c r="E622" s="257"/>
      <c r="F622" s="257"/>
      <c r="G622" s="257"/>
      <c r="H622" s="257"/>
      <c r="I622" s="257"/>
      <c r="J622" s="257"/>
      <c r="K622" s="257"/>
      <c r="L622" s="257"/>
      <c r="M622" s="257"/>
    </row>
    <row r="623" spans="1:13" ht="12.75">
      <c r="A623" s="257"/>
      <c r="B623" s="257"/>
      <c r="C623" s="257"/>
      <c r="D623" s="257"/>
      <c r="E623" s="257"/>
      <c r="F623" s="257"/>
      <c r="G623" s="257"/>
      <c r="H623" s="257"/>
      <c r="I623" s="257"/>
      <c r="J623" s="257"/>
      <c r="K623" s="257"/>
      <c r="L623" s="257"/>
      <c r="M623" s="257"/>
    </row>
    <row r="624" spans="1:13" ht="12.75">
      <c r="A624" s="257"/>
      <c r="B624" s="257"/>
      <c r="C624" s="257"/>
      <c r="D624" s="257"/>
      <c r="E624" s="257"/>
      <c r="F624" s="257"/>
      <c r="G624" s="257"/>
      <c r="H624" s="257"/>
      <c r="I624" s="257"/>
      <c r="J624" s="257"/>
      <c r="K624" s="257"/>
      <c r="L624" s="257"/>
      <c r="M624" s="257"/>
    </row>
    <row r="625" spans="1:13" ht="12.75">
      <c r="A625" s="257"/>
      <c r="B625" s="257"/>
      <c r="C625" s="257"/>
      <c r="D625" s="257"/>
      <c r="E625" s="257"/>
      <c r="F625" s="257"/>
      <c r="G625" s="257"/>
      <c r="H625" s="257"/>
      <c r="I625" s="257"/>
      <c r="J625" s="257"/>
      <c r="K625" s="257"/>
      <c r="L625" s="257"/>
      <c r="M625" s="257"/>
    </row>
    <row r="626" spans="1:13" ht="12.75">
      <c r="A626" s="257"/>
      <c r="B626" s="257"/>
      <c r="C626" s="257"/>
      <c r="D626" s="257"/>
      <c r="E626" s="257"/>
      <c r="F626" s="257"/>
      <c r="G626" s="257"/>
      <c r="H626" s="257"/>
      <c r="I626" s="257"/>
      <c r="J626" s="257"/>
      <c r="K626" s="257"/>
      <c r="L626" s="257"/>
      <c r="M626" s="257"/>
    </row>
    <row r="627" spans="1:13" ht="12.75">
      <c r="A627" s="257"/>
      <c r="B627" s="257"/>
      <c r="C627" s="257"/>
      <c r="D627" s="257"/>
      <c r="E627" s="257"/>
      <c r="F627" s="257"/>
      <c r="G627" s="257"/>
      <c r="H627" s="257"/>
      <c r="I627" s="257"/>
      <c r="J627" s="257"/>
      <c r="K627" s="257"/>
      <c r="L627" s="257"/>
      <c r="M627" s="257"/>
    </row>
    <row r="628" spans="1:13" ht="12.75">
      <c r="A628" s="257"/>
      <c r="B628" s="257"/>
      <c r="C628" s="257"/>
      <c r="D628" s="257"/>
      <c r="E628" s="257"/>
      <c r="F628" s="257"/>
      <c r="G628" s="257"/>
      <c r="H628" s="257"/>
      <c r="I628" s="257"/>
      <c r="J628" s="257"/>
      <c r="K628" s="257"/>
      <c r="L628" s="257"/>
      <c r="M628" s="257"/>
    </row>
    <row r="629" spans="1:13" ht="12.75">
      <c r="A629" s="257"/>
      <c r="B629" s="257"/>
      <c r="C629" s="257"/>
      <c r="D629" s="257"/>
      <c r="E629" s="257"/>
      <c r="F629" s="257"/>
      <c r="G629" s="257"/>
      <c r="H629" s="257"/>
      <c r="I629" s="257"/>
      <c r="J629" s="257"/>
      <c r="K629" s="257"/>
      <c r="L629" s="257"/>
      <c r="M629" s="257"/>
    </row>
    <row r="630" spans="1:13" ht="12.75">
      <c r="A630" s="257"/>
      <c r="B630" s="257"/>
      <c r="C630" s="257"/>
      <c r="D630" s="257"/>
      <c r="E630" s="257"/>
      <c r="F630" s="257"/>
      <c r="G630" s="257"/>
      <c r="H630" s="257"/>
      <c r="I630" s="257"/>
      <c r="J630" s="257"/>
      <c r="K630" s="257"/>
      <c r="L630" s="257"/>
      <c r="M630" s="257"/>
    </row>
    <row r="631" spans="1:13" ht="12.75">
      <c r="A631" s="257"/>
      <c r="B631" s="257"/>
      <c r="C631" s="257"/>
      <c r="D631" s="257"/>
      <c r="E631" s="257"/>
      <c r="F631" s="257"/>
      <c r="G631" s="257"/>
      <c r="H631" s="257"/>
      <c r="I631" s="257"/>
      <c r="J631" s="257"/>
      <c r="K631" s="257"/>
      <c r="L631" s="257"/>
      <c r="M631" s="257"/>
    </row>
    <row r="632" spans="1:13" ht="12.75">
      <c r="A632" s="257"/>
      <c r="B632" s="257"/>
      <c r="C632" s="257"/>
      <c r="D632" s="257"/>
      <c r="E632" s="257"/>
      <c r="F632" s="257"/>
      <c r="G632" s="257"/>
      <c r="H632" s="257"/>
      <c r="I632" s="257"/>
      <c r="J632" s="257"/>
      <c r="K632" s="257"/>
      <c r="L632" s="257"/>
      <c r="M632" s="257"/>
    </row>
    <row r="633" spans="1:13" ht="12.75">
      <c r="A633" s="257"/>
      <c r="B633" s="257"/>
      <c r="C633" s="257"/>
      <c r="D633" s="257"/>
      <c r="E633" s="257"/>
      <c r="F633" s="257"/>
      <c r="G633" s="257"/>
      <c r="H633" s="257"/>
      <c r="I633" s="257"/>
      <c r="J633" s="257"/>
      <c r="K633" s="257"/>
      <c r="L633" s="257"/>
      <c r="M633" s="257"/>
    </row>
    <row r="634" spans="1:13" ht="12.75">
      <c r="A634" s="257"/>
      <c r="B634" s="257"/>
      <c r="C634" s="257"/>
      <c r="D634" s="257"/>
      <c r="E634" s="257"/>
      <c r="F634" s="257"/>
      <c r="G634" s="257"/>
      <c r="H634" s="257"/>
      <c r="I634" s="257"/>
      <c r="J634" s="257"/>
      <c r="K634" s="257"/>
      <c r="L634" s="257"/>
      <c r="M634" s="257"/>
    </row>
    <row r="635" spans="1:13" ht="12.75">
      <c r="A635" s="257"/>
      <c r="B635" s="257"/>
      <c r="C635" s="257"/>
      <c r="D635" s="257"/>
      <c r="E635" s="257"/>
      <c r="F635" s="257"/>
      <c r="G635" s="257"/>
      <c r="H635" s="257"/>
      <c r="I635" s="257"/>
      <c r="J635" s="257"/>
      <c r="K635" s="257"/>
      <c r="L635" s="257"/>
      <c r="M635" s="257"/>
    </row>
    <row r="636" spans="1:13" ht="12.75">
      <c r="A636" s="257"/>
      <c r="B636" s="257"/>
      <c r="C636" s="257"/>
      <c r="D636" s="257"/>
      <c r="E636" s="257"/>
      <c r="F636" s="257"/>
      <c r="G636" s="257"/>
      <c r="H636" s="257"/>
      <c r="I636" s="257"/>
      <c r="J636" s="257"/>
      <c r="K636" s="257"/>
      <c r="L636" s="257"/>
      <c r="M636" s="257"/>
    </row>
    <row r="637" spans="1:13" ht="12.75">
      <c r="A637" s="257"/>
      <c r="B637" s="257"/>
      <c r="C637" s="257"/>
      <c r="D637" s="257"/>
      <c r="E637" s="257"/>
      <c r="F637" s="257"/>
      <c r="G637" s="257"/>
      <c r="H637" s="257"/>
      <c r="I637" s="257"/>
      <c r="J637" s="257"/>
      <c r="K637" s="257"/>
      <c r="L637" s="257"/>
      <c r="M637" s="257"/>
    </row>
    <row r="638" spans="1:13" ht="12.75">
      <c r="A638" s="257"/>
      <c r="B638" s="257"/>
      <c r="C638" s="257"/>
      <c r="D638" s="257"/>
      <c r="E638" s="257"/>
      <c r="F638" s="257"/>
      <c r="G638" s="257"/>
      <c r="H638" s="257"/>
      <c r="I638" s="257"/>
      <c r="J638" s="257"/>
      <c r="K638" s="257"/>
      <c r="L638" s="257"/>
      <c r="M638" s="257"/>
    </row>
    <row r="639" spans="1:13" ht="12.75">
      <c r="A639" s="257"/>
      <c r="B639" s="257"/>
      <c r="C639" s="257"/>
      <c r="D639" s="257"/>
      <c r="E639" s="257"/>
      <c r="F639" s="257"/>
      <c r="G639" s="257"/>
      <c r="H639" s="257"/>
      <c r="I639" s="257"/>
      <c r="J639" s="257"/>
      <c r="K639" s="257"/>
      <c r="L639" s="257"/>
      <c r="M639" s="257"/>
    </row>
    <row r="640" spans="1:13" ht="12.75">
      <c r="A640" s="257"/>
      <c r="B640" s="257"/>
      <c r="C640" s="257"/>
      <c r="D640" s="257"/>
      <c r="E640" s="257"/>
      <c r="F640" s="257"/>
      <c r="G640" s="257"/>
      <c r="H640" s="257"/>
      <c r="I640" s="257"/>
      <c r="J640" s="257"/>
      <c r="K640" s="257"/>
      <c r="L640" s="257"/>
      <c r="M640" s="257"/>
    </row>
    <row r="641" spans="1:13" ht="12.75">
      <c r="A641" s="257"/>
      <c r="B641" s="257"/>
      <c r="C641" s="257"/>
      <c r="D641" s="257"/>
      <c r="E641" s="257"/>
      <c r="F641" s="257"/>
      <c r="G641" s="257"/>
      <c r="H641" s="257"/>
      <c r="I641" s="257"/>
      <c r="J641" s="257"/>
      <c r="K641" s="257"/>
      <c r="L641" s="257"/>
      <c r="M641" s="257"/>
    </row>
    <row r="642" spans="1:13" ht="12.75">
      <c r="A642" s="257"/>
      <c r="B642" s="257"/>
      <c r="C642" s="257"/>
      <c r="D642" s="257"/>
      <c r="E642" s="257"/>
      <c r="F642" s="257"/>
      <c r="G642" s="257"/>
      <c r="H642" s="257"/>
      <c r="I642" s="257"/>
      <c r="J642" s="257"/>
      <c r="K642" s="257"/>
      <c r="L642" s="257"/>
      <c r="M642" s="257"/>
    </row>
    <row r="643" spans="1:13" ht="12.75">
      <c r="A643" s="257"/>
      <c r="B643" s="257"/>
      <c r="C643" s="257"/>
      <c r="D643" s="257"/>
      <c r="E643" s="257"/>
      <c r="F643" s="257"/>
      <c r="G643" s="257"/>
      <c r="H643" s="257"/>
      <c r="I643" s="257"/>
      <c r="J643" s="257"/>
      <c r="K643" s="257"/>
      <c r="L643" s="257"/>
      <c r="M643" s="257"/>
    </row>
    <row r="644" spans="1:13" ht="12.75">
      <c r="A644" s="257"/>
      <c r="B644" s="257"/>
      <c r="C644" s="257"/>
      <c r="D644" s="257"/>
      <c r="E644" s="257"/>
      <c r="F644" s="257"/>
      <c r="G644" s="257"/>
      <c r="H644" s="257"/>
      <c r="I644" s="257"/>
      <c r="J644" s="257"/>
      <c r="K644" s="257"/>
      <c r="L644" s="257"/>
      <c r="M644" s="257"/>
    </row>
    <row r="645" spans="1:13" ht="12.75">
      <c r="A645" s="257"/>
      <c r="B645" s="257"/>
      <c r="C645" s="257"/>
      <c r="D645" s="257"/>
      <c r="E645" s="257"/>
      <c r="F645" s="257"/>
      <c r="G645" s="257"/>
      <c r="H645" s="257"/>
      <c r="I645" s="257"/>
      <c r="J645" s="257"/>
      <c r="K645" s="257"/>
      <c r="L645" s="257"/>
      <c r="M645" s="257"/>
    </row>
    <row r="646" spans="1:13" ht="12.75">
      <c r="A646" s="257"/>
      <c r="B646" s="257"/>
      <c r="C646" s="257"/>
      <c r="D646" s="257"/>
      <c r="E646" s="257"/>
      <c r="F646" s="257"/>
      <c r="G646" s="257"/>
      <c r="H646" s="257"/>
      <c r="I646" s="257"/>
      <c r="J646" s="257"/>
      <c r="K646" s="257"/>
      <c r="L646" s="257"/>
      <c r="M646" s="257"/>
    </row>
    <row r="647" spans="1:13" ht="12.75">
      <c r="A647" s="257"/>
      <c r="B647" s="257"/>
      <c r="C647" s="257"/>
      <c r="D647" s="257"/>
      <c r="E647" s="257"/>
      <c r="F647" s="257"/>
      <c r="G647" s="257"/>
      <c r="H647" s="257"/>
      <c r="I647" s="257"/>
      <c r="J647" s="257"/>
      <c r="K647" s="257"/>
      <c r="L647" s="257"/>
      <c r="M647" s="257"/>
    </row>
  </sheetData>
  <mergeCells count="2">
    <mergeCell ref="B6:L6"/>
    <mergeCell ref="C14:L16"/>
  </mergeCells>
  <hyperlinks>
    <hyperlink ref="L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79" r:id="rId1"/>
</worksheet>
</file>

<file path=xl/worksheets/sheet7.xml><?xml version="1.0" encoding="utf-8"?>
<worksheet xmlns="http://schemas.openxmlformats.org/spreadsheetml/2006/main" xmlns:r="http://schemas.openxmlformats.org/officeDocument/2006/relationships">
  <sheetPr>
    <pageSetUpPr fitToPage="1"/>
  </sheetPr>
  <dimension ref="A1:AB30"/>
  <sheetViews>
    <sheetView showGridLines="0" view="pageBreakPreview" zoomScaleSheetLayoutView="100" workbookViewId="0" topLeftCell="A1">
      <selection activeCell="A1" sqref="A1"/>
    </sheetView>
  </sheetViews>
  <sheetFormatPr defaultColWidth="9.140625" defaultRowHeight="12.75"/>
  <cols>
    <col min="2" max="2" width="6.7109375" style="0" customWidth="1"/>
    <col min="3" max="3" width="44.8515625" style="0" customWidth="1"/>
    <col min="5" max="5" width="12.8515625" style="0" customWidth="1"/>
    <col min="6" max="6" width="12.421875" style="0" customWidth="1"/>
    <col min="7" max="7" width="13.57421875" style="0" customWidth="1"/>
    <col min="8" max="8" width="12.7109375" style="0" customWidth="1"/>
    <col min="9" max="9" width="14.8515625" style="0" bestFit="1" customWidth="1"/>
    <col min="10" max="10" width="13.7109375" style="0" customWidth="1"/>
    <col min="11" max="11" width="5.00390625" style="0" customWidth="1"/>
    <col min="12" max="12" width="25.00390625" style="0" customWidth="1"/>
    <col min="13" max="13" width="24.7109375" style="0" customWidth="1"/>
    <col min="14" max="14" width="5.140625" style="0" customWidth="1"/>
    <col min="15" max="15" width="19.8515625" style="0" customWidth="1"/>
    <col min="16" max="16" width="24.8515625" style="0" customWidth="1"/>
    <col min="17" max="17" width="26.421875" style="0" customWidth="1"/>
  </cols>
  <sheetData>
    <row r="1" ht="12.75">
      <c r="A1" s="41"/>
    </row>
    <row r="2" spans="6:18" ht="12.75">
      <c r="F2" s="65"/>
      <c r="G2" s="65"/>
      <c r="H2" s="65"/>
      <c r="I2" s="65"/>
      <c r="J2" s="65"/>
      <c r="K2" s="65"/>
      <c r="R2" s="66" t="s">
        <v>14</v>
      </c>
    </row>
    <row r="4" spans="2:18" s="6" customFormat="1" ht="12.75">
      <c r="B4" s="278" t="s">
        <v>208</v>
      </c>
      <c r="J4" s="27"/>
      <c r="K4" s="27"/>
      <c r="R4" s="27" t="s">
        <v>2</v>
      </c>
    </row>
    <row r="5" s="6" customFormat="1" ht="18" customHeight="1"/>
    <row r="6" spans="2:18" s="6" customFormat="1" ht="15" customHeight="1">
      <c r="B6" s="333" t="s">
        <v>103</v>
      </c>
      <c r="C6" s="333"/>
      <c r="D6" s="333"/>
      <c r="E6" s="333"/>
      <c r="F6" s="333"/>
      <c r="G6" s="333"/>
      <c r="H6" s="333"/>
      <c r="I6" s="333"/>
      <c r="J6" s="333"/>
      <c r="K6" s="333"/>
      <c r="L6" s="333"/>
      <c r="M6" s="333"/>
      <c r="N6" s="333"/>
      <c r="O6" s="333"/>
      <c r="P6" s="333"/>
      <c r="Q6" s="333"/>
      <c r="R6" s="333"/>
    </row>
    <row r="7" spans="3:11" s="6" customFormat="1" ht="12.75">
      <c r="C7" s="7"/>
      <c r="D7" s="7"/>
      <c r="E7" s="7"/>
      <c r="F7" s="7"/>
      <c r="G7" s="7"/>
      <c r="H7" s="7"/>
      <c r="I7" s="7"/>
      <c r="J7" s="7"/>
      <c r="K7" s="7"/>
    </row>
    <row r="8" spans="2:20" s="6" customFormat="1" ht="17.25" customHeight="1">
      <c r="B8" s="58" t="s">
        <v>314</v>
      </c>
      <c r="C8" s="50"/>
      <c r="D8" s="140"/>
      <c r="E8" s="59"/>
      <c r="F8" s="59"/>
      <c r="G8" s="59"/>
      <c r="H8" s="59"/>
      <c r="I8" s="59"/>
      <c r="J8" s="59"/>
      <c r="K8" s="59"/>
      <c r="L8" s="59"/>
      <c r="M8" s="59"/>
      <c r="N8" s="59"/>
      <c r="O8" s="59"/>
      <c r="P8" s="59"/>
      <c r="Q8" s="59"/>
      <c r="R8" s="59"/>
      <c r="S8" s="59"/>
      <c r="T8" s="59"/>
    </row>
    <row r="9" spans="2:20" s="6" customFormat="1" ht="12.75" customHeight="1" thickBot="1">
      <c r="B9" s="58"/>
      <c r="C9" s="122"/>
      <c r="D9" s="163"/>
      <c r="E9" s="122"/>
      <c r="F9" s="122"/>
      <c r="G9" s="122"/>
      <c r="H9" s="122"/>
      <c r="I9" s="122"/>
      <c r="J9" s="122"/>
      <c r="K9" s="122"/>
      <c r="L9" s="122"/>
      <c r="M9" s="122"/>
      <c r="N9" s="122"/>
      <c r="O9" s="122"/>
      <c r="P9" s="122"/>
      <c r="Q9" s="122"/>
      <c r="R9" s="59"/>
      <c r="S9" s="59"/>
      <c r="T9" s="59"/>
    </row>
    <row r="10" spans="2:20" s="6" customFormat="1" ht="12.75" customHeight="1" thickBot="1">
      <c r="B10" s="58"/>
      <c r="C10" s="165"/>
      <c r="D10" s="166"/>
      <c r="E10" s="354">
        <v>1995</v>
      </c>
      <c r="F10" s="359" t="s">
        <v>73</v>
      </c>
      <c r="G10" s="351" t="s">
        <v>112</v>
      </c>
      <c r="H10" s="351" t="s">
        <v>113</v>
      </c>
      <c r="I10" s="351" t="s">
        <v>114</v>
      </c>
      <c r="J10" s="351" t="s">
        <v>115</v>
      </c>
      <c r="K10" s="100"/>
      <c r="L10" s="364" t="s">
        <v>116</v>
      </c>
      <c r="M10" s="364"/>
      <c r="N10" s="167"/>
      <c r="O10" s="364" t="s">
        <v>117</v>
      </c>
      <c r="P10" s="364"/>
      <c r="Q10" s="364"/>
      <c r="R10" s="350"/>
      <c r="S10" s="350"/>
      <c r="T10" s="350"/>
    </row>
    <row r="11" spans="2:20" s="6" customFormat="1" ht="30.75" customHeight="1">
      <c r="B11" s="58"/>
      <c r="C11" s="362" t="s">
        <v>127</v>
      </c>
      <c r="D11" s="153"/>
      <c r="E11" s="355"/>
      <c r="F11" s="360"/>
      <c r="G11" s="352"/>
      <c r="H11" s="352"/>
      <c r="I11" s="352"/>
      <c r="J11" s="352"/>
      <c r="K11" s="101"/>
      <c r="L11" s="101" t="s">
        <v>118</v>
      </c>
      <c r="M11" s="168" t="s">
        <v>119</v>
      </c>
      <c r="N11" s="168"/>
      <c r="O11" s="168" t="s">
        <v>120</v>
      </c>
      <c r="P11" s="168" t="s">
        <v>118</v>
      </c>
      <c r="Q11" s="168" t="s">
        <v>119</v>
      </c>
      <c r="R11" s="59"/>
      <c r="S11" s="59"/>
      <c r="T11" s="59"/>
    </row>
    <row r="12" spans="2:20" s="6" customFormat="1" ht="39.75" customHeight="1" thickBot="1">
      <c r="B12" s="58"/>
      <c r="C12" s="363"/>
      <c r="D12" s="116"/>
      <c r="E12" s="356"/>
      <c r="F12" s="361"/>
      <c r="G12" s="353"/>
      <c r="H12" s="353"/>
      <c r="I12" s="353"/>
      <c r="J12" s="353"/>
      <c r="K12" s="102"/>
      <c r="L12" s="169" t="s">
        <v>121</v>
      </c>
      <c r="M12" s="169" t="s">
        <v>122</v>
      </c>
      <c r="N12" s="169"/>
      <c r="O12" s="169" t="s">
        <v>123</v>
      </c>
      <c r="P12" s="169" t="s">
        <v>121</v>
      </c>
      <c r="Q12" s="169" t="s">
        <v>122</v>
      </c>
      <c r="R12" s="59"/>
      <c r="S12" s="59"/>
      <c r="T12" s="59"/>
    </row>
    <row r="13" spans="2:20" s="6" customFormat="1" ht="9" customHeight="1">
      <c r="B13" s="58"/>
      <c r="C13" s="146"/>
      <c r="D13" s="147"/>
      <c r="E13" s="151"/>
      <c r="F13" s="152"/>
      <c r="G13" s="109"/>
      <c r="H13" s="109"/>
      <c r="I13" s="109"/>
      <c r="J13" s="109"/>
      <c r="K13" s="109"/>
      <c r="L13" s="149"/>
      <c r="M13" s="300"/>
      <c r="N13" s="150"/>
      <c r="O13" s="149"/>
      <c r="P13" s="149"/>
      <c r="Q13" s="149"/>
      <c r="R13" s="59"/>
      <c r="S13" s="59"/>
      <c r="T13" s="59"/>
    </row>
    <row r="14" spans="2:20" s="6" customFormat="1" ht="12.75" customHeight="1">
      <c r="B14" s="58"/>
      <c r="C14" s="155" t="s">
        <v>125</v>
      </c>
      <c r="D14" s="298" t="s">
        <v>74</v>
      </c>
      <c r="E14" s="170">
        <v>47026243</v>
      </c>
      <c r="F14" s="170">
        <v>47262451</v>
      </c>
      <c r="G14" s="171">
        <f>E14/E$24</f>
        <v>0.6610443327556219</v>
      </c>
      <c r="H14" s="172">
        <f>F14-E14</f>
        <v>236208</v>
      </c>
      <c r="I14" s="171">
        <f aca="true" t="shared" si="0" ref="I14:I24">(F14/E14)-1</f>
        <v>0.005022897534042947</v>
      </c>
      <c r="J14" s="171">
        <f aca="true" t="shared" si="1" ref="J14:J24">(F14/E14)^(1/5)-1</f>
        <v>0.0010025672083406878</v>
      </c>
      <c r="K14" s="171"/>
      <c r="L14" s="171">
        <f>G14*I14</f>
        <v>0.003320357948891279</v>
      </c>
      <c r="M14" s="301">
        <f>G14*J14</f>
        <v>0.0006627413712802366</v>
      </c>
      <c r="N14" s="173"/>
      <c r="O14" s="171">
        <f>H14/H$24</f>
        <v>0.07441400952227635</v>
      </c>
      <c r="P14" s="171">
        <f>O14*I$24</f>
        <v>0.0033203579488912125</v>
      </c>
      <c r="Q14" s="171">
        <f>O14*J$24</f>
        <v>0.0006525269483696016</v>
      </c>
      <c r="R14" s="59"/>
      <c r="S14" s="59"/>
      <c r="T14" s="59"/>
    </row>
    <row r="15" spans="2:20" s="6" customFormat="1" ht="12.75" customHeight="1">
      <c r="B15" s="58"/>
      <c r="C15" s="155"/>
      <c r="D15" s="298"/>
      <c r="E15" s="170"/>
      <c r="F15" s="170"/>
      <c r="G15" s="171"/>
      <c r="H15" s="172"/>
      <c r="I15" s="171"/>
      <c r="J15" s="171"/>
      <c r="K15" s="171"/>
      <c r="L15" s="171"/>
      <c r="M15" s="301"/>
      <c r="N15" s="173"/>
      <c r="O15" s="171"/>
      <c r="P15" s="171"/>
      <c r="Q15" s="171"/>
      <c r="R15" s="59"/>
      <c r="S15" s="59"/>
      <c r="T15" s="59"/>
    </row>
    <row r="16" spans="2:20" s="6" customFormat="1" ht="12.75" customHeight="1">
      <c r="B16" s="58"/>
      <c r="C16" s="155" t="s">
        <v>75</v>
      </c>
      <c r="D16" s="298" t="s">
        <v>76</v>
      </c>
      <c r="E16" s="170">
        <v>10483658</v>
      </c>
      <c r="F16" s="170">
        <v>15831289</v>
      </c>
      <c r="G16" s="171">
        <f>E16/E$24</f>
        <v>0.1473679857318846</v>
      </c>
      <c r="H16" s="172">
        <f>F16-E16</f>
        <v>5347631</v>
      </c>
      <c r="I16" s="171">
        <f t="shared" si="0"/>
        <v>0.5100920880860478</v>
      </c>
      <c r="J16" s="171">
        <f t="shared" si="1"/>
        <v>0.08592713768617832</v>
      </c>
      <c r="K16" s="171"/>
      <c r="L16" s="171">
        <f>G16*I16</f>
        <v>0.0751712435590119</v>
      </c>
      <c r="M16" s="301">
        <f>G16*J16</f>
        <v>0.01266290920051841</v>
      </c>
      <c r="N16" s="173"/>
      <c r="O16" s="171">
        <f>H16/H$24</f>
        <v>1.6846959635390004</v>
      </c>
      <c r="P16" s="171">
        <f>O16*I$24</f>
        <v>0.07517124355901182</v>
      </c>
      <c r="Q16" s="171">
        <f>O16*J$24</f>
        <v>0.014772883803413435</v>
      </c>
      <c r="R16" s="59"/>
      <c r="S16" s="59"/>
      <c r="T16" s="59"/>
    </row>
    <row r="17" spans="2:20" s="6" customFormat="1" ht="12.75" customHeight="1">
      <c r="B17" s="58"/>
      <c r="C17" s="155"/>
      <c r="D17" s="298"/>
      <c r="E17" s="170"/>
      <c r="F17" s="170"/>
      <c r="G17" s="171"/>
      <c r="H17" s="172"/>
      <c r="I17" s="171"/>
      <c r="J17" s="171"/>
      <c r="K17" s="171"/>
      <c r="L17" s="171"/>
      <c r="M17" s="301"/>
      <c r="N17" s="173"/>
      <c r="O17" s="171"/>
      <c r="P17" s="171"/>
      <c r="Q17" s="171"/>
      <c r="R17" s="59"/>
      <c r="S17" s="59"/>
      <c r="T17" s="59"/>
    </row>
    <row r="18" spans="2:20" s="6" customFormat="1" ht="12.75" customHeight="1">
      <c r="B18" s="58"/>
      <c r="C18" s="155" t="s">
        <v>77</v>
      </c>
      <c r="D18" s="298" t="s">
        <v>78</v>
      </c>
      <c r="E18" s="174">
        <v>18293020</v>
      </c>
      <c r="F18" s="170">
        <v>10277877</v>
      </c>
      <c r="G18" s="171">
        <f>E18/E$24</f>
        <v>0.2571435953321903</v>
      </c>
      <c r="H18" s="172">
        <f>F18-E18</f>
        <v>-8015143</v>
      </c>
      <c r="I18" s="171">
        <f t="shared" si="0"/>
        <v>-0.4381530769659684</v>
      </c>
      <c r="J18" s="171">
        <f t="shared" si="1"/>
        <v>-0.10890583193029657</v>
      </c>
      <c r="K18" s="171"/>
      <c r="L18" s="171">
        <f>G18*I18</f>
        <v>-0.112668257516891</v>
      </c>
      <c r="M18" s="301">
        <f>G18*J18</f>
        <v>-0.02800443717519971</v>
      </c>
      <c r="N18" s="173"/>
      <c r="O18" s="171">
        <f>H18/H$24</f>
        <v>-2.525058116255193</v>
      </c>
      <c r="P18" s="171">
        <f>O18*I$24</f>
        <v>-0.11266825751689087</v>
      </c>
      <c r="Q18" s="171">
        <f>O18*J$24</f>
        <v>-0.022141912223701033</v>
      </c>
      <c r="R18" s="59"/>
      <c r="S18" s="59"/>
      <c r="T18" s="59"/>
    </row>
    <row r="19" spans="2:20" s="6" customFormat="1" ht="12.75" customHeight="1">
      <c r="B19" s="58"/>
      <c r="C19" s="155"/>
      <c r="D19" s="298"/>
      <c r="E19" s="174"/>
      <c r="F19" s="170"/>
      <c r="G19" s="171"/>
      <c r="H19" s="172"/>
      <c r="I19" s="171"/>
      <c r="J19" s="171"/>
      <c r="K19" s="171"/>
      <c r="L19" s="171"/>
      <c r="M19" s="301"/>
      <c r="N19" s="173"/>
      <c r="O19" s="171"/>
      <c r="P19" s="171"/>
      <c r="Q19" s="171"/>
      <c r="R19" s="59"/>
      <c r="S19" s="59"/>
      <c r="T19" s="59"/>
    </row>
    <row r="20" spans="2:20" s="6" customFormat="1" ht="12.75" customHeight="1">
      <c r="B20" s="58"/>
      <c r="C20" s="155" t="s">
        <v>79</v>
      </c>
      <c r="D20" s="298" t="s">
        <v>80</v>
      </c>
      <c r="E20" s="170">
        <v>10489494</v>
      </c>
      <c r="F20" s="170">
        <v>13881817</v>
      </c>
      <c r="G20" s="171">
        <f>E20/E$24</f>
        <v>0.14745002194145296</v>
      </c>
      <c r="H20" s="172">
        <f>F20-E20</f>
        <v>3392323</v>
      </c>
      <c r="I20" s="171">
        <f t="shared" si="0"/>
        <v>0.32340196772122654</v>
      </c>
      <c r="J20" s="171">
        <f t="shared" si="1"/>
        <v>0.057641187740844924</v>
      </c>
      <c r="K20" s="171"/>
      <c r="L20" s="171">
        <f>G20*I20</f>
        <v>0.04768562723640391</v>
      </c>
      <c r="M20" s="301">
        <f>G20*J20</f>
        <v>0.008499194397118994</v>
      </c>
      <c r="N20" s="173"/>
      <c r="O20" s="171">
        <f>H20/H$24</f>
        <v>1.0687036680579705</v>
      </c>
      <c r="P20" s="171">
        <f>O20*I$24</f>
        <v>0.04768562723640387</v>
      </c>
      <c r="Q20" s="171">
        <f>O20*J$24</f>
        <v>0.009371326013826847</v>
      </c>
      <c r="R20" s="59"/>
      <c r="S20" s="59"/>
      <c r="T20" s="59"/>
    </row>
    <row r="21" spans="2:20" s="6" customFormat="1" ht="12.75" customHeight="1">
      <c r="B21" s="58"/>
      <c r="C21" s="155"/>
      <c r="D21" s="298"/>
      <c r="E21" s="170"/>
      <c r="F21" s="170"/>
      <c r="G21" s="171"/>
      <c r="H21" s="172"/>
      <c r="I21" s="171"/>
      <c r="J21" s="171"/>
      <c r="K21" s="171"/>
      <c r="L21" s="171"/>
      <c r="M21" s="301"/>
      <c r="N21" s="173"/>
      <c r="O21" s="171"/>
      <c r="P21" s="171"/>
      <c r="Q21" s="171"/>
      <c r="R21" s="59"/>
      <c r="S21" s="59"/>
      <c r="T21" s="59"/>
    </row>
    <row r="22" spans="2:20" s="6" customFormat="1" ht="12.75" customHeight="1">
      <c r="B22" s="58"/>
      <c r="C22" s="155" t="s">
        <v>81</v>
      </c>
      <c r="D22" s="298" t="s">
        <v>82</v>
      </c>
      <c r="E22" s="174">
        <v>15153097</v>
      </c>
      <c r="F22" s="170">
        <v>12939875</v>
      </c>
      <c r="G22" s="171">
        <f>E22/E$24</f>
        <v>0.21300593576114968</v>
      </c>
      <c r="H22" s="172">
        <f>F22-E22</f>
        <v>-2213222</v>
      </c>
      <c r="I22" s="171">
        <f t="shared" si="0"/>
        <v>-0.14605740331497907</v>
      </c>
      <c r="J22" s="171">
        <f t="shared" si="1"/>
        <v>-0.031084874673413587</v>
      </c>
      <c r="K22" s="171"/>
      <c r="L22" s="171">
        <f>G22*I22</f>
        <v>-0.031111093867950763</v>
      </c>
      <c r="M22" s="301">
        <f>G22*J22</f>
        <v>-0.006621262817828523</v>
      </c>
      <c r="N22" s="173"/>
      <c r="O22" s="171">
        <f>-H22/H$24</f>
        <v>0.6972444751359459</v>
      </c>
      <c r="P22" s="171">
        <f>O22*I$24</f>
        <v>0.031111093867950735</v>
      </c>
      <c r="Q22" s="171">
        <f>O22*J$24</f>
        <v>0.006114047778756292</v>
      </c>
      <c r="R22" s="59"/>
      <c r="S22" s="59"/>
      <c r="T22" s="59"/>
    </row>
    <row r="23" spans="2:20" s="6" customFormat="1" ht="12.75" customHeight="1" thickBot="1">
      <c r="B23" s="58"/>
      <c r="C23" s="156"/>
      <c r="D23" s="303"/>
      <c r="E23" s="175"/>
      <c r="F23" s="176"/>
      <c r="G23" s="177"/>
      <c r="H23" s="178"/>
      <c r="I23" s="177"/>
      <c r="J23" s="177"/>
      <c r="K23" s="177"/>
      <c r="L23" s="177"/>
      <c r="M23" s="302"/>
      <c r="N23" s="179"/>
      <c r="O23" s="177"/>
      <c r="P23" s="177"/>
      <c r="Q23" s="177"/>
      <c r="R23" s="59"/>
      <c r="S23" s="59"/>
      <c r="T23" s="59"/>
    </row>
    <row r="24" spans="2:20" s="6" customFormat="1" ht="18.75" customHeight="1" thickBot="1">
      <c r="B24" s="58"/>
      <c r="C24" s="305" t="s">
        <v>83</v>
      </c>
      <c r="D24" s="304" t="s">
        <v>84</v>
      </c>
      <c r="E24" s="157">
        <f>E14+E16+E18+E20-E22</f>
        <v>71139318</v>
      </c>
      <c r="F24" s="157">
        <f>F14+F16+F18+F20-F22</f>
        <v>74313559</v>
      </c>
      <c r="G24" s="157">
        <f>G14+G16+G18+G20-G22</f>
        <v>1</v>
      </c>
      <c r="H24" s="158">
        <f>H14+H16+H18+H20-H22</f>
        <v>3174241</v>
      </c>
      <c r="I24" s="159">
        <f t="shared" si="0"/>
        <v>0.04462006509536676</v>
      </c>
      <c r="J24" s="159">
        <f t="shared" si="1"/>
        <v>0.008768872320665144</v>
      </c>
      <c r="K24" s="159"/>
      <c r="L24" s="159">
        <f>L14+L16+L18+L20-L22</f>
        <v>0.04462006509536687</v>
      </c>
      <c r="M24" s="159">
        <f>M14+M16+M18+M20-M22</f>
        <v>0.000441670611546454</v>
      </c>
      <c r="N24" s="159"/>
      <c r="O24" s="159">
        <f>H24/H$24</f>
        <v>1</v>
      </c>
      <c r="P24" s="159">
        <f>I24</f>
        <v>0.04462006509536676</v>
      </c>
      <c r="Q24" s="159">
        <f>J24</f>
        <v>0.008768872320665144</v>
      </c>
      <c r="R24" s="59"/>
      <c r="S24" s="59"/>
      <c r="T24" s="59"/>
    </row>
    <row r="25" spans="2:20" s="6" customFormat="1" ht="17.25" customHeight="1">
      <c r="B25" s="58"/>
      <c r="C25" s="155" t="s">
        <v>124</v>
      </c>
      <c r="D25" s="147"/>
      <c r="E25" s="107"/>
      <c r="F25" s="106"/>
      <c r="G25" s="107"/>
      <c r="H25" s="160">
        <f>F24-E24</f>
        <v>3174241</v>
      </c>
      <c r="I25" s="161"/>
      <c r="J25" s="161"/>
      <c r="K25" s="161"/>
      <c r="L25" s="161">
        <f>I24</f>
        <v>0.04462006509536676</v>
      </c>
      <c r="M25" s="162">
        <f>J24</f>
        <v>0.008768872320665144</v>
      </c>
      <c r="N25" s="162"/>
      <c r="O25" s="161">
        <f>O14+O16+O18+O20+O22</f>
        <v>1</v>
      </c>
      <c r="P25" s="161">
        <f>P14+P16+P18+P20+P22</f>
        <v>0.04462006509536677</v>
      </c>
      <c r="Q25" s="161">
        <f>Q14+Q16+Q18+Q20+Q22</f>
        <v>0.008768872320665144</v>
      </c>
      <c r="R25" s="59"/>
      <c r="S25" s="59"/>
      <c r="T25" s="59"/>
    </row>
    <row r="26" spans="2:20" s="6" customFormat="1" ht="12.75" customHeight="1">
      <c r="B26" s="58"/>
      <c r="C26" s="148"/>
      <c r="D26" s="147"/>
      <c r="E26" s="106"/>
      <c r="F26" s="106"/>
      <c r="G26" s="59"/>
      <c r="H26" s="59"/>
      <c r="I26" s="59"/>
      <c r="J26" s="59"/>
      <c r="K26" s="59"/>
      <c r="L26" s="59"/>
      <c r="M26" s="59"/>
      <c r="N26" s="59"/>
      <c r="O26" s="59"/>
      <c r="P26" s="59"/>
      <c r="Q26" s="59"/>
      <c r="R26" s="59"/>
      <c r="S26" s="59"/>
      <c r="T26" s="59"/>
    </row>
    <row r="27" spans="2:20" s="6" customFormat="1" ht="12.75" customHeight="1">
      <c r="B27" s="58"/>
      <c r="C27" s="357" t="s">
        <v>257</v>
      </c>
      <c r="D27" s="358"/>
      <c r="E27" s="358"/>
      <c r="F27" s="358"/>
      <c r="G27" s="358"/>
      <c r="H27" s="358"/>
      <c r="I27" s="358"/>
      <c r="J27" s="358"/>
      <c r="K27" s="358"/>
      <c r="L27" s="358"/>
      <c r="M27" s="358"/>
      <c r="N27" s="358"/>
      <c r="O27" s="358"/>
      <c r="P27" s="358"/>
      <c r="Q27" s="358"/>
      <c r="R27" s="59"/>
      <c r="S27" s="59"/>
      <c r="T27" s="59"/>
    </row>
    <row r="28" spans="2:17" s="6" customFormat="1" ht="12.75" customHeight="1">
      <c r="B28" s="58"/>
      <c r="C28" s="358"/>
      <c r="D28" s="358"/>
      <c r="E28" s="358"/>
      <c r="F28" s="358"/>
      <c r="G28" s="358"/>
      <c r="H28" s="358"/>
      <c r="I28" s="358"/>
      <c r="J28" s="358"/>
      <c r="K28" s="358"/>
      <c r="L28" s="358"/>
      <c r="M28" s="358"/>
      <c r="N28" s="358"/>
      <c r="O28" s="358"/>
      <c r="P28" s="358"/>
      <c r="Q28" s="358"/>
    </row>
    <row r="29" spans="2:17" s="6" customFormat="1" ht="12.75" customHeight="1">
      <c r="B29" s="58"/>
      <c r="C29" s="312"/>
      <c r="D29" s="312"/>
      <c r="E29" s="312"/>
      <c r="F29" s="312"/>
      <c r="G29" s="312"/>
      <c r="H29" s="312"/>
      <c r="I29" s="312"/>
      <c r="J29" s="312"/>
      <c r="K29" s="312"/>
      <c r="L29" s="312"/>
      <c r="M29" s="312"/>
      <c r="N29" s="312"/>
      <c r="O29" s="312"/>
      <c r="P29" s="312"/>
      <c r="Q29" s="312"/>
    </row>
    <row r="30" spans="2:28" s="6" customFormat="1" ht="15.75">
      <c r="B30" s="37" t="s">
        <v>16</v>
      </c>
      <c r="C30" s="36"/>
      <c r="D30" s="36"/>
      <c r="E30" s="36"/>
      <c r="F30" s="36"/>
      <c r="G30" s="181"/>
      <c r="H30" s="181"/>
      <c r="I30" s="181"/>
      <c r="J30" s="181"/>
      <c r="K30" s="35"/>
      <c r="L30" s="181"/>
      <c r="M30" s="181"/>
      <c r="N30" s="181"/>
      <c r="O30" s="181"/>
      <c r="P30" s="181"/>
      <c r="Q30" s="181"/>
      <c r="R30" s="35" t="s">
        <v>13</v>
      </c>
      <c r="S30" s="180"/>
      <c r="T30" s="180"/>
      <c r="U30" s="180"/>
      <c r="V30" s="42"/>
      <c r="W30" s="42"/>
      <c r="X30" s="42"/>
      <c r="Y30" s="42"/>
      <c r="Z30" s="42"/>
      <c r="AA30" s="42"/>
      <c r="AB30" s="42"/>
    </row>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sheetData>
  <mergeCells count="12">
    <mergeCell ref="C27:Q29"/>
    <mergeCell ref="F10:F12"/>
    <mergeCell ref="C11:C12"/>
    <mergeCell ref="L10:M10"/>
    <mergeCell ref="O10:Q10"/>
    <mergeCell ref="R10:T10"/>
    <mergeCell ref="B6:R6"/>
    <mergeCell ref="G10:G12"/>
    <mergeCell ref="H10:H12"/>
    <mergeCell ref="I10:I12"/>
    <mergeCell ref="J10:J12"/>
    <mergeCell ref="E10:E12"/>
  </mergeCells>
  <hyperlinks>
    <hyperlink ref="R4" location="Índice!B6" display="Volver"/>
    <hyperlink ref="I4:J4" location="Índice!B7" display="Volver al índice"/>
    <hyperlink ref="B4" location="Ejercicios!B6" display="Volver a ejercicios"/>
  </hyperlinks>
  <printOptions horizontalCentered="1" verticalCentered="1"/>
  <pageMargins left="0.25" right="0.25" top="1" bottom="1" header="0.5" footer="0.5"/>
  <pageSetup fitToHeight="1" fitToWidth="1" horizontalDpi="600" verticalDpi="600" orientation="landscape" scale="45" r:id="rId1"/>
</worksheet>
</file>

<file path=xl/worksheets/sheet8.xml><?xml version="1.0" encoding="utf-8"?>
<worksheet xmlns="http://schemas.openxmlformats.org/spreadsheetml/2006/main" xmlns:r="http://schemas.openxmlformats.org/officeDocument/2006/relationships">
  <sheetPr>
    <pageSetUpPr fitToPage="1"/>
  </sheetPr>
  <dimension ref="A1:H23"/>
  <sheetViews>
    <sheetView showGridLines="0" view="pageBreakPreview" zoomScaleSheetLayoutView="100" workbookViewId="0" topLeftCell="A1">
      <selection activeCell="A1" sqref="A1"/>
    </sheetView>
  </sheetViews>
  <sheetFormatPr defaultColWidth="9.140625" defaultRowHeight="12.75"/>
  <cols>
    <col min="2" max="2" width="5.00390625" style="0" customWidth="1"/>
    <col min="3" max="3" width="34.140625" style="0" customWidth="1"/>
    <col min="4" max="4" width="17.28125" style="0" customWidth="1"/>
    <col min="5" max="5" width="14.7109375" style="0" customWidth="1"/>
    <col min="6" max="6" width="13.7109375" style="0" customWidth="1"/>
    <col min="7" max="7" width="11.57421875" style="0" bestFit="1" customWidth="1"/>
    <col min="9" max="9" width="11.57421875" style="0" bestFit="1" customWidth="1"/>
  </cols>
  <sheetData>
    <row r="1" ht="12.75">
      <c r="A1" s="41"/>
    </row>
    <row r="2" spans="3:8" ht="12.75">
      <c r="C2" s="365" t="s">
        <v>14</v>
      </c>
      <c r="D2" s="365"/>
      <c r="E2" s="365"/>
      <c r="F2" s="365"/>
      <c r="G2" s="365"/>
      <c r="H2" s="365"/>
    </row>
    <row r="4" spans="2:8" s="6" customFormat="1" ht="12.75">
      <c r="B4" s="278" t="s">
        <v>208</v>
      </c>
      <c r="G4" s="329" t="s">
        <v>2</v>
      </c>
      <c r="H4" s="329"/>
    </row>
    <row r="5" s="6" customFormat="1" ht="12.75"/>
    <row r="6" spans="2:8" s="6" customFormat="1" ht="18.75">
      <c r="B6" s="333" t="s">
        <v>103</v>
      </c>
      <c r="C6" s="333"/>
      <c r="D6" s="333"/>
      <c r="E6" s="333"/>
      <c r="F6" s="333"/>
      <c r="G6" s="333"/>
      <c r="H6" s="333"/>
    </row>
    <row r="7" s="6" customFormat="1" ht="12.75"/>
    <row r="8" spans="2:8" s="6" customFormat="1" ht="12.75">
      <c r="B8" s="45" t="s">
        <v>102</v>
      </c>
      <c r="C8" s="340" t="s">
        <v>258</v>
      </c>
      <c r="D8" s="358"/>
      <c r="E8" s="358"/>
      <c r="F8" s="358"/>
      <c r="G8" s="358"/>
      <c r="H8" s="358"/>
    </row>
    <row r="9" spans="2:8" s="6" customFormat="1" ht="12.75">
      <c r="B9" s="45"/>
      <c r="C9" s="358"/>
      <c r="D9" s="358"/>
      <c r="E9" s="358"/>
      <c r="F9" s="358"/>
      <c r="G9" s="358"/>
      <c r="H9" s="358"/>
    </row>
    <row r="10" spans="3:8" s="6" customFormat="1" ht="15">
      <c r="C10" s="87"/>
      <c r="D10" s="87"/>
      <c r="E10" s="87"/>
      <c r="F10" s="87"/>
      <c r="G10" s="87"/>
      <c r="H10" s="88"/>
    </row>
    <row r="11" spans="2:8" s="6" customFormat="1" ht="26.25" customHeight="1">
      <c r="B11" s="53"/>
      <c r="C11"/>
      <c r="D11" s="87"/>
      <c r="E11" s="86"/>
      <c r="F11" s="87"/>
      <c r="G11" s="87"/>
      <c r="H11" s="87"/>
    </row>
    <row r="12" spans="2:8" s="6" customFormat="1" ht="15">
      <c r="B12" s="53"/>
      <c r="C12" s="340" t="s">
        <v>104</v>
      </c>
      <c r="D12" s="358"/>
      <c r="E12" s="358"/>
      <c r="F12" s="358"/>
      <c r="G12" s="358"/>
      <c r="H12" s="358"/>
    </row>
    <row r="13" spans="2:8" s="6" customFormat="1" ht="15">
      <c r="B13" s="53"/>
      <c r="C13" s="358"/>
      <c r="D13" s="358"/>
      <c r="E13" s="358"/>
      <c r="F13" s="358"/>
      <c r="G13" s="358"/>
      <c r="H13" s="358"/>
    </row>
    <row r="14" spans="2:8" s="6" customFormat="1" ht="15">
      <c r="B14" s="53"/>
      <c r="C14" s="87"/>
      <c r="D14" s="89"/>
      <c r="E14" s="90"/>
      <c r="F14" s="87"/>
      <c r="G14" s="87"/>
      <c r="H14" s="87"/>
    </row>
    <row r="15" spans="2:8" s="6" customFormat="1" ht="15">
      <c r="B15" s="53"/>
      <c r="C15"/>
      <c r="D15" s="89"/>
      <c r="E15" s="90"/>
      <c r="F15" s="87"/>
      <c r="G15" s="87"/>
      <c r="H15" s="87"/>
    </row>
    <row r="16" spans="2:8" s="6" customFormat="1" ht="15">
      <c r="B16" s="53"/>
      <c r="C16" s="87"/>
      <c r="D16" s="89"/>
      <c r="E16" s="90"/>
      <c r="F16" s="87"/>
      <c r="G16" s="87"/>
      <c r="H16" s="87"/>
    </row>
    <row r="17" spans="2:8" s="6" customFormat="1" ht="15">
      <c r="B17" s="53"/>
      <c r="C17" s="366" t="s">
        <v>259</v>
      </c>
      <c r="D17" s="367"/>
      <c r="E17" s="367"/>
      <c r="F17" s="367"/>
      <c r="G17" s="367"/>
      <c r="H17" s="367"/>
    </row>
    <row r="18" spans="2:8" s="6" customFormat="1" ht="15">
      <c r="B18" s="53"/>
      <c r="C18" s="367"/>
      <c r="D18" s="367"/>
      <c r="E18" s="367"/>
      <c r="F18" s="367"/>
      <c r="G18" s="367"/>
      <c r="H18" s="367"/>
    </row>
    <row r="19" spans="2:8" s="6" customFormat="1" ht="15">
      <c r="B19" s="53"/>
      <c r="C19" s="367"/>
      <c r="D19" s="367"/>
      <c r="E19" s="367"/>
      <c r="F19" s="367"/>
      <c r="G19" s="367"/>
      <c r="H19" s="367"/>
    </row>
    <row r="20" spans="2:8" s="6" customFormat="1" ht="15">
      <c r="B20" s="53"/>
      <c r="C20" s="367"/>
      <c r="D20" s="367"/>
      <c r="E20" s="367"/>
      <c r="F20" s="367"/>
      <c r="G20" s="367"/>
      <c r="H20" s="367"/>
    </row>
    <row r="21" spans="2:8" s="6" customFormat="1" ht="15">
      <c r="B21" s="53"/>
      <c r="C21" s="367"/>
      <c r="D21" s="367"/>
      <c r="E21" s="367"/>
      <c r="F21" s="367"/>
      <c r="G21" s="367"/>
      <c r="H21" s="367"/>
    </row>
    <row r="22" spans="2:8" s="6" customFormat="1" ht="15">
      <c r="B22" s="53"/>
      <c r="C22" s="367"/>
      <c r="D22" s="367"/>
      <c r="E22" s="367"/>
      <c r="F22" s="367"/>
      <c r="G22" s="367"/>
      <c r="H22" s="367"/>
    </row>
    <row r="23" spans="2:8" s="6" customFormat="1" ht="15.75">
      <c r="B23" s="37" t="s">
        <v>16</v>
      </c>
      <c r="C23" s="36"/>
      <c r="D23" s="36"/>
      <c r="E23" s="330" t="s">
        <v>13</v>
      </c>
      <c r="F23" s="330"/>
      <c r="G23" s="330"/>
      <c r="H23" s="330"/>
    </row>
    <row r="24" s="6" customFormat="1" ht="12.75"/>
    <row r="25" s="6" customFormat="1" ht="12.75"/>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sheetData>
  <mergeCells count="7">
    <mergeCell ref="C2:H2"/>
    <mergeCell ref="E23:H23"/>
    <mergeCell ref="G4:H4"/>
    <mergeCell ref="B6:H6"/>
    <mergeCell ref="C8:H9"/>
    <mergeCell ref="C12:H13"/>
    <mergeCell ref="C17:H22"/>
  </mergeCells>
  <hyperlinks>
    <hyperlink ref="G4" location="Índice!B6" display="Volver"/>
    <hyperlink ref="G4:H4" location="Índice!B7"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9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27"/>
  <sheetViews>
    <sheetView showGridLines="0" view="pageBreakPreview" zoomScaleSheetLayoutView="100" workbookViewId="0" topLeftCell="A1">
      <selection activeCell="A1" sqref="A1"/>
    </sheetView>
  </sheetViews>
  <sheetFormatPr defaultColWidth="9.140625" defaultRowHeight="12.75"/>
  <cols>
    <col min="2" max="2" width="6.28125" style="0" customWidth="1"/>
    <col min="3" max="3" width="46.28125" style="0" customWidth="1"/>
    <col min="5" max="5" width="17.140625" style="0" customWidth="1"/>
  </cols>
  <sheetData>
    <row r="1" ht="12.75">
      <c r="A1" s="41"/>
    </row>
    <row r="2" spans="2:7" ht="12.75">
      <c r="B2" s="365" t="s">
        <v>14</v>
      </c>
      <c r="C2" s="365"/>
      <c r="D2" s="365"/>
      <c r="E2" s="365"/>
      <c r="F2" s="365"/>
      <c r="G2" s="365"/>
    </row>
    <row r="4" spans="2:7" s="6" customFormat="1" ht="12.75">
      <c r="B4" s="278" t="s">
        <v>208</v>
      </c>
      <c r="F4" s="329" t="s">
        <v>2</v>
      </c>
      <c r="G4" s="329"/>
    </row>
    <row r="5" s="6" customFormat="1" ht="12.75"/>
    <row r="6" spans="2:7" s="6" customFormat="1" ht="18.75">
      <c r="B6" s="333" t="s">
        <v>103</v>
      </c>
      <c r="C6" s="333"/>
      <c r="D6" s="333"/>
      <c r="E6" s="333"/>
      <c r="F6" s="333"/>
      <c r="G6" s="333"/>
    </row>
    <row r="7" spans="3:4" s="6" customFormat="1" ht="12.75">
      <c r="C7" s="60"/>
      <c r="D7" s="60"/>
    </row>
    <row r="8" spans="2:7" s="6" customFormat="1" ht="18.75" customHeight="1">
      <c r="B8" s="138" t="s">
        <v>315</v>
      </c>
      <c r="C8" s="50" t="s">
        <v>105</v>
      </c>
      <c r="D8" s="92"/>
      <c r="E8" s="92"/>
      <c r="F8" s="92"/>
      <c r="G8" s="92"/>
    </row>
    <row r="9" spans="2:7" s="6" customFormat="1" ht="15.75">
      <c r="B9" s="40"/>
      <c r="C9" s="50"/>
      <c r="D9" s="92"/>
      <c r="E9" s="92"/>
      <c r="F9" s="92"/>
      <c r="G9" s="92"/>
    </row>
    <row r="10" spans="2:7" s="6" customFormat="1" ht="15.75">
      <c r="B10" s="40"/>
      <c r="C10" s="141"/>
      <c r="D10" s="142"/>
      <c r="E10" s="92"/>
      <c r="F10" s="92"/>
      <c r="G10" s="92"/>
    </row>
    <row r="11" spans="2:7" s="6" customFormat="1" ht="15.75">
      <c r="B11" s="40"/>
      <c r="C11" s="50"/>
      <c r="D11" s="142"/>
      <c r="E11" s="92"/>
      <c r="F11" s="92"/>
      <c r="G11" s="92"/>
    </row>
    <row r="12" spans="2:7" s="6" customFormat="1" ht="15.75">
      <c r="B12" s="40"/>
      <c r="C12" s="50" t="s">
        <v>106</v>
      </c>
      <c r="D12" s="142"/>
      <c r="E12" s="92"/>
      <c r="F12" s="92"/>
      <c r="G12" s="92"/>
    </row>
    <row r="13" spans="2:7" s="6" customFormat="1" ht="15.75">
      <c r="B13" s="40"/>
      <c r="C13" s="50"/>
      <c r="D13" s="142"/>
      <c r="E13" s="92"/>
      <c r="F13" s="92"/>
      <c r="G13" s="92"/>
    </row>
    <row r="14" spans="2:7" s="6" customFormat="1" ht="15.75">
      <c r="B14" s="40"/>
      <c r="C14" s="141"/>
      <c r="D14" s="142"/>
      <c r="E14" s="92"/>
      <c r="F14" s="92"/>
      <c r="G14" s="92"/>
    </row>
    <row r="15" spans="2:7" s="6" customFormat="1" ht="15.75">
      <c r="B15" s="40"/>
      <c r="C15" s="50"/>
      <c r="D15" s="142"/>
      <c r="E15" s="92"/>
      <c r="F15" s="92"/>
      <c r="G15" s="92"/>
    </row>
    <row r="16" spans="2:7" s="6" customFormat="1" ht="15.75">
      <c r="B16" s="40"/>
      <c r="C16" s="340" t="s">
        <v>107</v>
      </c>
      <c r="D16" s="358"/>
      <c r="E16" s="358"/>
      <c r="F16" s="358"/>
      <c r="G16" s="358"/>
    </row>
    <row r="17" spans="2:7" s="6" customFormat="1" ht="15.75">
      <c r="B17" s="40"/>
      <c r="C17" s="358"/>
      <c r="D17" s="358"/>
      <c r="E17" s="358"/>
      <c r="F17" s="358"/>
      <c r="G17" s="358"/>
    </row>
    <row r="18" spans="2:7" s="6" customFormat="1" ht="15.75">
      <c r="B18" s="40"/>
      <c r="C18" s="50"/>
      <c r="D18" s="143"/>
      <c r="E18" s="92"/>
      <c r="F18" s="92"/>
      <c r="G18" s="92"/>
    </row>
    <row r="19" spans="2:7" s="6" customFormat="1" ht="15.75">
      <c r="B19" s="40"/>
      <c r="C19" s="141"/>
      <c r="D19" s="92"/>
      <c r="E19" s="92"/>
      <c r="F19" s="92"/>
      <c r="G19" s="92"/>
    </row>
    <row r="20" spans="2:7" s="6" customFormat="1" ht="15.75">
      <c r="B20" s="40"/>
      <c r="C20" s="50"/>
      <c r="D20" s="92"/>
      <c r="E20" s="92"/>
      <c r="F20" s="92"/>
      <c r="G20" s="92"/>
    </row>
    <row r="21" spans="2:7" s="6" customFormat="1" ht="15.75">
      <c r="B21" s="40"/>
      <c r="C21" s="50" t="s">
        <v>108</v>
      </c>
      <c r="D21" s="92"/>
      <c r="E21" s="92"/>
      <c r="F21" s="92"/>
      <c r="G21" s="92"/>
    </row>
    <row r="22" spans="2:7" s="6" customFormat="1" ht="15.75">
      <c r="B22" s="40"/>
      <c r="C22" s="75"/>
      <c r="D22" s="142"/>
      <c r="E22" s="92"/>
      <c r="F22" s="92"/>
      <c r="G22" s="92"/>
    </row>
    <row r="23" spans="2:7" s="6" customFormat="1" ht="15.75">
      <c r="B23" s="40"/>
      <c r="C23" s="141"/>
      <c r="D23" s="142"/>
      <c r="E23" s="92"/>
      <c r="F23" s="92"/>
      <c r="G23" s="92"/>
    </row>
    <row r="24" spans="2:7" s="6" customFormat="1" ht="15.75">
      <c r="B24" s="40"/>
      <c r="C24" s="50"/>
      <c r="D24" s="142"/>
      <c r="E24" s="92"/>
      <c r="F24" s="92"/>
      <c r="G24" s="92"/>
    </row>
    <row r="25" spans="2:7" s="6" customFormat="1" ht="15.75">
      <c r="B25" s="40"/>
      <c r="C25" s="50" t="s">
        <v>109</v>
      </c>
      <c r="D25" s="142"/>
      <c r="E25" s="92"/>
      <c r="F25" s="92"/>
      <c r="G25" s="92"/>
    </row>
    <row r="26" spans="2:7" s="6" customFormat="1" ht="15.75">
      <c r="B26" s="40"/>
      <c r="C26" s="39"/>
      <c r="D26" s="94"/>
      <c r="E26" s="92"/>
      <c r="F26" s="92"/>
      <c r="G26" s="92"/>
    </row>
    <row r="27" spans="2:7" s="6" customFormat="1" ht="15.75">
      <c r="B27" s="37" t="s">
        <v>16</v>
      </c>
      <c r="C27" s="36"/>
      <c r="D27" s="36"/>
      <c r="E27" s="330" t="s">
        <v>13</v>
      </c>
      <c r="F27" s="330"/>
      <c r="G27" s="330"/>
    </row>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sheetData>
  <mergeCells count="5">
    <mergeCell ref="E27:G27"/>
    <mergeCell ref="B2:G2"/>
    <mergeCell ref="F4:G4"/>
    <mergeCell ref="B6:G6"/>
    <mergeCell ref="C16:G17"/>
  </mergeCells>
  <hyperlinks>
    <hyperlink ref="F4" location="Índice!B6" display="Volver"/>
    <hyperlink ref="F4:G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2004-10-12T16:19:51Z</cp:lastPrinted>
  <dcterms:created xsi:type="dcterms:W3CDTF">2004-06-07T20:52:56Z</dcterms:created>
  <dcterms:modified xsi:type="dcterms:W3CDTF">2008-07-23T18:21:11Z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