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530" activeTab="0"/>
  </bookViews>
  <sheets>
    <sheet name="Índice" sheetId="1" r:id="rId1"/>
    <sheet name="Ejercicios" sheetId="2" r:id="rId2"/>
    <sheet name="Rta_10.1" sheetId="3" r:id="rId3"/>
    <sheet name="Rta_10.2" sheetId="4" r:id="rId4"/>
    <sheet name="Rta_10.3" sheetId="5" r:id="rId5"/>
    <sheet name="Rta_10.4" sheetId="6" r:id="rId6"/>
    <sheet name="Rta_10.5" sheetId="7" r:id="rId7"/>
    <sheet name="Rta_10.6" sheetId="8" r:id="rId8"/>
    <sheet name="Rta_10.7" sheetId="9" r:id="rId9"/>
    <sheet name="Rta_10.8" sheetId="10" r:id="rId10"/>
    <sheet name="Rta_10.9" sheetId="11" r:id="rId11"/>
    <sheet name="Ane_10.A.1" sheetId="12" r:id="rId12"/>
  </sheets>
  <externalReferences>
    <externalReference r:id="rId15"/>
    <externalReference r:id="rId16"/>
    <externalReference r:id="rId17"/>
  </externalReferences>
  <definedNames>
    <definedName name="Fecha">'[3]Configuracion'!$H$6</definedName>
    <definedName name="Periodo">'[3]Configuracion'!$H$5</definedName>
    <definedName name="_xlnm.Print_Area" localSheetId="11">'Ane_10.A.1'!$A$1:$U$103</definedName>
    <definedName name="_xlnm.Print_Area" localSheetId="1">'Ejercicios'!$A$1:$N$75</definedName>
    <definedName name="_xlnm.Print_Area" localSheetId="0">'Índice'!$A$1:$J$25</definedName>
    <definedName name="_xlnm.Print_Area" localSheetId="2">'Rta_10.1'!$A$1:$K$17</definedName>
    <definedName name="_xlnm.Print_Area" localSheetId="3">'Rta_10.2'!$A$1:$K$17</definedName>
    <definedName name="_xlnm.Print_Area" localSheetId="4">'Rta_10.3'!$A$1:$M$31</definedName>
    <definedName name="_xlnm.Print_Area" localSheetId="5">'Rta_10.4'!$A$1:$J$23</definedName>
    <definedName name="_xlnm.Print_Area" localSheetId="6">'Rta_10.5'!$A$1:$J$15</definedName>
    <definedName name="_xlnm.Print_Area" localSheetId="7">'Rta_10.6'!$A$1:$K$18</definedName>
    <definedName name="_xlnm.Print_Area" localSheetId="8">'Rta_10.7'!$A$1:$H$21</definedName>
    <definedName name="_xlnm.Print_Area" localSheetId="9">'Rta_10.8'!$A$1:$K$17</definedName>
    <definedName name="_xlnm.Print_Area" localSheetId="10">'Rta_10.9'!$A$1:$K$68</definedName>
    <definedName name="_xlnm.Print_Titles" localSheetId="1">'Ejercicios'!$2:$7</definedName>
    <definedName name="Sector1">'[1]Cuentas_Corrientes'!$A$133:$I$133</definedName>
    <definedName name="Sector3">#REF!</definedName>
    <definedName name="Sector4">#REF!</definedName>
  </definedNames>
  <calcPr fullCalcOnLoad="1"/>
</workbook>
</file>

<file path=xl/comments12.xml><?xml version="1.0" encoding="utf-8"?>
<comments xmlns="http://schemas.openxmlformats.org/spreadsheetml/2006/main">
  <authors>
    <author> Dane</author>
  </authors>
  <commentList>
    <comment ref="O44" authorId="0">
      <text>
        <r>
          <rPr>
            <b/>
            <sz val="8"/>
            <rFont val="Tahoma"/>
            <family val="0"/>
          </rPr>
          <t xml:space="preserve"> Dane:</t>
        </r>
        <r>
          <rPr>
            <sz val="8"/>
            <rFont val="Tahoma"/>
            <family val="0"/>
          </rPr>
          <t xml:space="preserve">
Valor de la matriz</t>
        </r>
      </text>
    </comment>
    <comment ref="G46" authorId="0">
      <text>
        <r>
          <rPr>
            <b/>
            <sz val="8"/>
            <rFont val="Tahoma"/>
            <family val="0"/>
          </rPr>
          <t xml:space="preserve"> Dane:</t>
        </r>
        <r>
          <rPr>
            <sz val="8"/>
            <rFont val="Tahoma"/>
            <family val="0"/>
          </rPr>
          <t xml:space="preserve">
Producción del 520101</t>
        </r>
      </text>
    </comment>
  </commentList>
</comments>
</file>

<file path=xl/sharedStrings.xml><?xml version="1.0" encoding="utf-8"?>
<sst xmlns="http://schemas.openxmlformats.org/spreadsheetml/2006/main" count="572" uniqueCount="399">
  <si>
    <t>Remuneración de los asalariados</t>
  </si>
  <si>
    <t>Ingreso mixto</t>
  </si>
  <si>
    <t>Excedente bruto de explotación</t>
  </si>
  <si>
    <t>Consumo intermedio</t>
  </si>
  <si>
    <t>Consumo final</t>
  </si>
  <si>
    <t>Anexos</t>
  </si>
  <si>
    <t>Precios corrientes</t>
  </si>
  <si>
    <t>Índice</t>
  </si>
  <si>
    <t>Volver al índice</t>
  </si>
  <si>
    <t>Ejercicios</t>
  </si>
  <si>
    <t>Preguntas</t>
  </si>
  <si>
    <t>2.</t>
  </si>
  <si>
    <t>3.</t>
  </si>
  <si>
    <t>4.</t>
  </si>
  <si>
    <t>5.</t>
  </si>
  <si>
    <t>.</t>
  </si>
  <si>
    <t>*</t>
  </si>
  <si>
    <t>Técnicas de Medición Económica</t>
  </si>
  <si>
    <t>Hogares</t>
  </si>
  <si>
    <t>EL SISTEMA DE CUENTAS NACIONALES DEL DANE</t>
  </si>
  <si>
    <t>Capítulo 10</t>
  </si>
  <si>
    <t>Ejercicio 10.1</t>
  </si>
  <si>
    <t>Respuesta 10.1</t>
  </si>
  <si>
    <t>Ejercicio 10.2</t>
  </si>
  <si>
    <t>Respuesta 10.2</t>
  </si>
  <si>
    <t>Ejercicio 10.3</t>
  </si>
  <si>
    <t>Respuesta 10.3</t>
  </si>
  <si>
    <t>Ejercicio 10.4</t>
  </si>
  <si>
    <t>Respuesta 10.4</t>
  </si>
  <si>
    <t>Ejercicio 10.5</t>
  </si>
  <si>
    <t>Respuesta 10.5</t>
  </si>
  <si>
    <t>Ejercicio 10.6</t>
  </si>
  <si>
    <t>Respuesta 10.6</t>
  </si>
  <si>
    <t>Ejercicio 10.7</t>
  </si>
  <si>
    <t>Respuesta 10.7</t>
  </si>
  <si>
    <t>Ejercicio 10.8</t>
  </si>
  <si>
    <t>Respuesta 10.8</t>
  </si>
  <si>
    <t>Cuadro 10.A.1:</t>
  </si>
  <si>
    <t>Ir a respuesta 10.1</t>
  </si>
  <si>
    <t>Ir a respuesta 10.2</t>
  </si>
  <si>
    <t>Ir a respuesta 10.3</t>
  </si>
  <si>
    <t>Ir a respuesta 10.4</t>
  </si>
  <si>
    <t>Ir a respuesta 10.5</t>
  </si>
  <si>
    <t>Ir a respuesta 10.6</t>
  </si>
  <si>
    <t>Ir a respuesta 10.7</t>
  </si>
  <si>
    <t>Ir a respuesta 10.8</t>
  </si>
  <si>
    <t>Anexo - Cuadro 10.A.1</t>
  </si>
  <si>
    <t xml:space="preserve">Capítulo 10 </t>
  </si>
  <si>
    <t>Soluciones a ejercicios seleccionados</t>
  </si>
  <si>
    <t>Ir a respuesta 10.9</t>
  </si>
  <si>
    <t>Cuentas</t>
  </si>
  <si>
    <t>Transacciones</t>
  </si>
  <si>
    <t>Producción</t>
  </si>
  <si>
    <t>Ingreso mixto bruto</t>
  </si>
  <si>
    <t>Ingreso disponible bruto</t>
  </si>
  <si>
    <t>Consumo final efectivo</t>
  </si>
  <si>
    <t>Gastos de consumo final</t>
  </si>
  <si>
    <t>Ahorro bruto</t>
  </si>
  <si>
    <t>Formación bruta de capital fijo</t>
  </si>
  <si>
    <t>Variación de existencias</t>
  </si>
  <si>
    <t>Sociedades no financieras</t>
  </si>
  <si>
    <t>Sociedades financieras</t>
  </si>
  <si>
    <t>Renta de la propiedad</t>
  </si>
  <si>
    <t>Seguros y cajas de pensiones</t>
  </si>
  <si>
    <t>Otras transferencias corrientes</t>
  </si>
  <si>
    <t>Resto del mundo</t>
  </si>
  <si>
    <t>Cuenta de producción</t>
  </si>
  <si>
    <t>Cuenta de capital</t>
  </si>
  <si>
    <t>Transacción</t>
  </si>
  <si>
    <t>Salida (Gasto)</t>
  </si>
  <si>
    <t>Entrada (Ingreso)</t>
  </si>
  <si>
    <t>a</t>
  </si>
  <si>
    <t xml:space="preserve">Renta de la propiedad </t>
  </si>
  <si>
    <t>Gobierno</t>
  </si>
  <si>
    <t>b</t>
  </si>
  <si>
    <t>Transferencia corriente</t>
  </si>
  <si>
    <t>c</t>
  </si>
  <si>
    <t>Contribuciones en dinero</t>
  </si>
  <si>
    <t>d</t>
  </si>
  <si>
    <t>Impuesto directo</t>
  </si>
  <si>
    <t>Instituciones privadas</t>
  </si>
  <si>
    <t>e</t>
  </si>
  <si>
    <t>f</t>
  </si>
  <si>
    <t xml:space="preserve">Adquisición menos cesión de objetos valiosos </t>
  </si>
  <si>
    <t>Colombia, principales agregados macroeconómicos</t>
  </si>
  <si>
    <t>Conceptos</t>
  </si>
  <si>
    <t>1. Remuneración de los asalariados</t>
  </si>
  <si>
    <t>4. Excedente bruto de explotación</t>
  </si>
  <si>
    <t>5. Ingreso mixto</t>
  </si>
  <si>
    <t>Ingreso interno bruto a costo de factores</t>
  </si>
  <si>
    <t>2. Impuestos sobre la producción y las importaciones</t>
  </si>
  <si>
    <t>3. Subvenciones</t>
  </si>
  <si>
    <t>Ingreso interno bruto a precios de mercado</t>
  </si>
  <si>
    <t>Remuneración neta de los asalariados</t>
  </si>
  <si>
    <t>Renta neta de la propiedad</t>
  </si>
  <si>
    <t>Ingreso nacional bruto a precios de mercado</t>
  </si>
  <si>
    <t>Identifique en las siguientes operaciones cómo se haría el registro contable, describiendo para qué institución es una entrada y para cuál es una salida, y a través de qué transacción se registra:</t>
  </si>
  <si>
    <t>Refiérase al cuadro de cuentas económicas integradas del CD (Cuadro 10.A.1) para responder a las siguientes preguntas:</t>
  </si>
  <si>
    <t>¿Cuál es la institución que mayor ahorro bruto generó en 2001 y qué porcentaje es éste del total del ahorro bruto de la economía?</t>
  </si>
  <si>
    <t xml:space="preserve">Calcule la distribución porcentual del ingreso disponible entre consumo y ahorro para los hogares, el gobierno y el total de la economía. </t>
  </si>
  <si>
    <t>El préstamo neto muestra la capacidad o necesidad de financiamiento de una institución. Analice a partir de este concepto el estado de la economía colombiana en 2001, por institución y para el total nacional.</t>
  </si>
  <si>
    <t>Muestre la existencia de los siguientes equilibrios:</t>
  </si>
  <si>
    <t>a) de cada una de las cuentas (generación, asignación, distribución, etc.) para cada institución;</t>
  </si>
  <si>
    <t xml:space="preserve">Explique en qué caso es posible que en una misma cuenta existan dos saldos. </t>
  </si>
  <si>
    <t>Total economía</t>
  </si>
  <si>
    <t xml:space="preserve"> Gobierno</t>
  </si>
  <si>
    <t>% Consumo final</t>
  </si>
  <si>
    <t>% Ahorro bruto</t>
  </si>
  <si>
    <t>a) Cuentas para los hogares</t>
  </si>
  <si>
    <t>Millones de pesos</t>
  </si>
  <si>
    <t>Empleos</t>
  </si>
  <si>
    <t>Recursos</t>
  </si>
  <si>
    <t>P.2</t>
  </si>
  <si>
    <t>P.1</t>
  </si>
  <si>
    <t>B.1b</t>
  </si>
  <si>
    <t>Valor agregado bruto</t>
  </si>
  <si>
    <t>Total</t>
  </si>
  <si>
    <t>Cuenta de generación del ingreso</t>
  </si>
  <si>
    <t>D.1</t>
  </si>
  <si>
    <t>D.29-D.39</t>
  </si>
  <si>
    <t>Otros impuestos menos subsidios sobre la producción</t>
  </si>
  <si>
    <t>B.2</t>
  </si>
  <si>
    <t>B.3</t>
  </si>
  <si>
    <t>Cuenta de asignación del ingreso primario</t>
  </si>
  <si>
    <t>D.4</t>
  </si>
  <si>
    <t>Remuneración de asalariados</t>
  </si>
  <si>
    <t>B.5</t>
  </si>
  <si>
    <t>Saldo de ingresos primarios</t>
  </si>
  <si>
    <t>Impuestos corrientes sobre el ingreso, la riqueza, etc.</t>
  </si>
  <si>
    <t>B.7</t>
  </si>
  <si>
    <t>Ingreso disponible</t>
  </si>
  <si>
    <t xml:space="preserve">Cuenta de redistribución del ingreso en especie </t>
  </si>
  <si>
    <t>Ingreso disponible ajustado</t>
  </si>
  <si>
    <t>B.6</t>
  </si>
  <si>
    <t>D.63</t>
  </si>
  <si>
    <t>Transferencias sociales en especie</t>
  </si>
  <si>
    <t xml:space="preserve">Cuenta de utilización del ingreso disponible  </t>
  </si>
  <si>
    <t>P.3</t>
  </si>
  <si>
    <t>D.8</t>
  </si>
  <si>
    <t xml:space="preserve">Ajustes por la variación de la participación neta de los hogares en los fondos </t>
  </si>
  <si>
    <t>B.8</t>
  </si>
  <si>
    <t>Ahorro</t>
  </si>
  <si>
    <t>de pensiones</t>
  </si>
  <si>
    <t>P.51</t>
  </si>
  <si>
    <t>P.52</t>
  </si>
  <si>
    <t>P.53</t>
  </si>
  <si>
    <t>Adquisiciones menos disposiciones de objetos valiosos</t>
  </si>
  <si>
    <t>D.9</t>
  </si>
  <si>
    <t>Transferencias de capital por cobrar</t>
  </si>
  <si>
    <t>K.2</t>
  </si>
  <si>
    <t xml:space="preserve">Adquisiciones menos disposiciones de activos no financieros no producidos </t>
  </si>
  <si>
    <t>Transferencias de capital por pagar</t>
  </si>
  <si>
    <t>B.9</t>
  </si>
  <si>
    <t>Préstamo neto(+) / endeudamiento neto(-)</t>
  </si>
  <si>
    <t>B.10.1</t>
  </si>
  <si>
    <t>Variaciones del valor neto debidas al ahorro y a las transferencias de capital</t>
  </si>
  <si>
    <t>Impuestos sobre la producción y las importaciones</t>
  </si>
  <si>
    <t>PIB</t>
  </si>
  <si>
    <t>Consumo</t>
  </si>
  <si>
    <t xml:space="preserve">   Hogares</t>
  </si>
  <si>
    <t xml:space="preserve">   Gobierno</t>
  </si>
  <si>
    <t xml:space="preserve">Formación bruta de capital </t>
  </si>
  <si>
    <t xml:space="preserve">   Formación bruta de capital fijo</t>
  </si>
  <si>
    <t xml:space="preserve">   Variación de existencias</t>
  </si>
  <si>
    <t xml:space="preserve">   Adquisición menos cesión de objetos valiosos</t>
  </si>
  <si>
    <t>Exportaciones (FOB) de mercancías</t>
  </si>
  <si>
    <t>Importaciones (FOB) de mercancías</t>
  </si>
  <si>
    <t>Cuentas económicas integradas de Colombia</t>
  </si>
  <si>
    <t>S.2</t>
  </si>
  <si>
    <t>S.1</t>
  </si>
  <si>
    <t>S.15</t>
  </si>
  <si>
    <t>S.14</t>
  </si>
  <si>
    <t>S.13</t>
  </si>
  <si>
    <t>S.12</t>
  </si>
  <si>
    <t>S.11</t>
  </si>
  <si>
    <t>Código</t>
  </si>
  <si>
    <t>P7</t>
  </si>
  <si>
    <t>Importación de bienes y servicios</t>
  </si>
  <si>
    <t>Cuenta de bienes y</t>
  </si>
  <si>
    <t>P6</t>
  </si>
  <si>
    <t>Exportación de bienes y servicios</t>
  </si>
  <si>
    <t>servicios con el exterior</t>
  </si>
  <si>
    <t>Impuestos menos subvenciones sobre los productos</t>
  </si>
  <si>
    <t>generación del ingreso</t>
  </si>
  <si>
    <t>Impuestos menos subvenciones sobre la producción y las importaciones</t>
  </si>
  <si>
    <t xml:space="preserve">  Impuestos menos subvenciones sobre los productos</t>
  </si>
  <si>
    <t xml:space="preserve">  Otros impuestos menos subvenciones sobre la producción</t>
  </si>
  <si>
    <t>Intereses</t>
  </si>
  <si>
    <t>Ingreso distribuido de las sociedades</t>
  </si>
  <si>
    <t>Prestaciones sociales diferentes a transferencias sociales en especie</t>
  </si>
  <si>
    <t>Cooperación internacional corriente</t>
  </si>
  <si>
    <t>Transferencias corrientes diversas</t>
  </si>
  <si>
    <t>FUENTE: DANE</t>
  </si>
  <si>
    <r>
      <t>a)</t>
    </r>
    <r>
      <rPr>
        <b/>
        <sz val="7"/>
        <rFont val="Times New Roman"/>
        <family val="1"/>
      </rPr>
      <t xml:space="preserve">      </t>
    </r>
    <r>
      <rPr>
        <b/>
        <sz val="10"/>
        <rFont val="Times New Roman"/>
        <family val="1"/>
      </rPr>
      <t>producción;</t>
    </r>
  </si>
  <si>
    <r>
      <t>b)</t>
    </r>
    <r>
      <rPr>
        <b/>
        <sz val="7"/>
        <rFont val="Times New Roman"/>
        <family val="1"/>
      </rPr>
      <t xml:space="preserve">      </t>
    </r>
    <r>
      <rPr>
        <b/>
        <sz val="10"/>
        <rFont val="Times New Roman"/>
        <family val="1"/>
      </rPr>
      <t>remuneración a los asalariados;</t>
    </r>
  </si>
  <si>
    <r>
      <t>c)</t>
    </r>
    <r>
      <rPr>
        <b/>
        <sz val="7"/>
        <rFont val="Times New Roman"/>
        <family val="1"/>
      </rPr>
      <t xml:space="preserve">      </t>
    </r>
    <r>
      <rPr>
        <b/>
        <sz val="10"/>
        <rFont val="Times New Roman"/>
        <family val="1"/>
      </rPr>
      <t>ingreso mixto;</t>
    </r>
  </si>
  <si>
    <r>
      <t>d)</t>
    </r>
    <r>
      <rPr>
        <b/>
        <sz val="7"/>
        <rFont val="Times New Roman"/>
        <family val="1"/>
      </rPr>
      <t xml:space="preserve">      </t>
    </r>
    <r>
      <rPr>
        <b/>
        <sz val="10"/>
        <rFont val="Times New Roman"/>
        <family val="1"/>
      </rPr>
      <t>valor agregado interno bruto;</t>
    </r>
  </si>
  <si>
    <r>
      <t>e)</t>
    </r>
    <r>
      <rPr>
        <b/>
        <sz val="7"/>
        <rFont val="Times New Roman"/>
        <family val="1"/>
      </rPr>
      <t xml:space="preserve">      </t>
    </r>
    <r>
      <rPr>
        <b/>
        <sz val="10"/>
        <rFont val="Times New Roman"/>
        <family val="1"/>
      </rPr>
      <t>inversión del gobierno;</t>
    </r>
  </si>
  <si>
    <r>
      <t>g)</t>
    </r>
    <r>
      <rPr>
        <b/>
        <sz val="7"/>
        <rFont val="Times New Roman"/>
        <family val="1"/>
      </rPr>
      <t xml:space="preserve">      </t>
    </r>
    <r>
      <rPr>
        <b/>
        <sz val="10"/>
        <rFont val="Times New Roman"/>
        <family val="1"/>
      </rPr>
      <t>préstamo neto de los hogares.</t>
    </r>
  </si>
  <si>
    <t>Ejercicio 10.9</t>
  </si>
  <si>
    <t>Respuesta 10.9</t>
  </si>
  <si>
    <t>a)     de bienes y servicios y de producción;</t>
  </si>
  <si>
    <t>b)     de generación del ingreso;</t>
  </si>
  <si>
    <t>c)     de generación del ingreso y de asignación del ingreso primario;</t>
  </si>
  <si>
    <t>d)     de producción y de generación del ingreso;</t>
  </si>
  <si>
    <t>e)     cuenta de capital;</t>
  </si>
  <si>
    <t>g)     de capital.</t>
  </si>
  <si>
    <t>Porcentaje</t>
  </si>
  <si>
    <t>Variable</t>
  </si>
  <si>
    <t>Cuadro10.A.1</t>
  </si>
  <si>
    <r>
      <t>f)</t>
    </r>
    <r>
      <rPr>
        <b/>
        <sz val="7"/>
        <rFont val="Times New Roman"/>
        <family val="1"/>
      </rPr>
      <t xml:space="preserve">       </t>
    </r>
    <r>
      <rPr>
        <b/>
        <sz val="10"/>
        <rFont val="Times New Roman"/>
        <family val="1"/>
      </rPr>
      <t>ahorro del gobierno;</t>
    </r>
  </si>
  <si>
    <t>f)      utilización del ingreso y de capital;</t>
  </si>
  <si>
    <t>Hogares*</t>
  </si>
  <si>
    <t xml:space="preserve">   ISFLSH</t>
  </si>
  <si>
    <t xml:space="preserve">Indique en cuáles cuentas del SCN1993 intervienen cada una de las siguientes transacciones: </t>
  </si>
  <si>
    <t>Recuerde que tanto el ingreso mixto como el excedente bruto de explotación se calculan como saldos, con la diferencia que el primero se refiere a agentes independientes y el segundo a empresas constituidas en sociedad. Así tanto en la cuenta de generación del ingreso como en la cuenta de asignación del ingreso primario de una institución existirán los dos saldos siempre que en dicho sector institucional existan tanto productores individuales como empresas constituidas en sociedad.</t>
  </si>
  <si>
    <t xml:space="preserve">a)    servicio de la deuda externa pública con un banco internacional  </t>
  </si>
  <si>
    <t>b)    donación de una agencia de cooperación internacional al gobierno</t>
  </si>
  <si>
    <t>c)    contribuciones al sistema de seguridad social</t>
  </si>
  <si>
    <t>d)    el impuesto a las transacciones financieras</t>
  </si>
  <si>
    <t>e)    pago de la prima de un seguro de vida</t>
  </si>
  <si>
    <t>f)    compra de una obra de arte entre dos individuos</t>
  </si>
  <si>
    <t xml:space="preserve">¿Por qué en la fila que corresponde a la remuneración a los asalariados existen registros para todas las instituciones en el cuadrante de empleos y sólo un registro para una institución en el cuadrante de recursos?   </t>
  </si>
  <si>
    <t>Isflsh</t>
  </si>
  <si>
    <t>Sifmi</t>
  </si>
  <si>
    <t>* El consumo y el ahorro de los hogares no suman el total del ingreso disponible bruto (Transacción B.6) porque antes debe realizarse el ajuste por el cambio neto de hogares en fondos de pensiones (D.8), el cual fue negativo en este año en particular.</t>
  </si>
  <si>
    <t>Respuestas</t>
  </si>
  <si>
    <t>10.2*</t>
  </si>
  <si>
    <t>10.4*</t>
  </si>
  <si>
    <t>Volver a ejercicios</t>
  </si>
  <si>
    <r>
      <t xml:space="preserve">Bibliografía: </t>
    </r>
    <r>
      <rPr>
        <b/>
        <i/>
        <sz val="12"/>
        <color indexed="18"/>
        <rFont val="Times New Roman"/>
        <family val="1"/>
      </rPr>
      <t>Véase</t>
    </r>
    <r>
      <rPr>
        <b/>
        <sz val="12"/>
        <color indexed="18"/>
        <rFont val="Times New Roman"/>
        <family val="1"/>
      </rPr>
      <t xml:space="preserve"> el Capítulo 11</t>
    </r>
  </si>
  <si>
    <r>
      <t xml:space="preserve">b) del </t>
    </r>
    <r>
      <rPr>
        <b/>
        <i/>
        <sz val="10"/>
        <rFont val="Times New Roman"/>
        <family val="1"/>
      </rPr>
      <t xml:space="preserve">PIB </t>
    </r>
    <r>
      <rPr>
        <b/>
        <sz val="10"/>
        <rFont val="Times New Roman"/>
        <family val="1"/>
      </rPr>
      <t>con sus componentes del ingreso;</t>
    </r>
  </si>
  <si>
    <r>
      <t xml:space="preserve">c) del </t>
    </r>
    <r>
      <rPr>
        <b/>
        <i/>
        <sz val="10"/>
        <rFont val="Times New Roman"/>
        <family val="1"/>
      </rPr>
      <t>PIB</t>
    </r>
    <r>
      <rPr>
        <b/>
        <sz val="10"/>
        <rFont val="Times New Roman"/>
        <family val="1"/>
      </rPr>
      <t xml:space="preserve"> con sus componentes del gasto. </t>
    </r>
  </si>
  <si>
    <r>
      <t xml:space="preserve">La única institución que puede tener como ingresos </t>
    </r>
    <r>
      <rPr>
        <b/>
        <i/>
        <sz val="10"/>
        <rFont val="Times New Roman"/>
        <family val="1"/>
      </rPr>
      <t>REM</t>
    </r>
    <r>
      <rPr>
        <b/>
        <sz val="10"/>
        <rFont val="Times New Roman"/>
        <family val="1"/>
      </rPr>
      <t xml:space="preserve"> es la de los hogares pues éstos son por definición los dueños del factor trabajo. En el cuadrante de empleos se registra quién y en qué cuantía le paga a los hogares.</t>
    </r>
  </si>
  <si>
    <r>
      <t xml:space="preserve">b)  </t>
    </r>
    <r>
      <rPr>
        <b/>
        <i/>
        <sz val="10"/>
        <rFont val="Times New Roman"/>
        <family val="1"/>
      </rPr>
      <t>PIB</t>
    </r>
    <r>
      <rPr>
        <b/>
        <sz val="10"/>
        <rFont val="Times New Roman"/>
        <family val="1"/>
      </rPr>
      <t xml:space="preserve"> por sus componentes del ingreso</t>
    </r>
  </si>
  <si>
    <r>
      <t xml:space="preserve">c) </t>
    </r>
    <r>
      <rPr>
        <b/>
        <i/>
        <sz val="10"/>
        <rFont val="Times New Roman"/>
        <family val="1"/>
      </rPr>
      <t>PIB</t>
    </r>
    <r>
      <rPr>
        <b/>
        <sz val="10"/>
        <rFont val="Times New Roman"/>
        <family val="1"/>
      </rPr>
      <t xml:space="preserve"> por sus componentes del gasto</t>
    </r>
  </si>
  <si>
    <t>WEB</t>
  </si>
  <si>
    <r>
      <t xml:space="preserve">Regrese al Cuadro 8.3 del Capítulo 8 y calcule para todos los años: </t>
    </r>
    <r>
      <rPr>
        <b/>
        <i/>
        <sz val="10"/>
        <rFont val="Times New Roman"/>
        <family val="1"/>
      </rPr>
      <t>PIB</t>
    </r>
    <r>
      <rPr>
        <b/>
        <i/>
        <vertAlign val="subscript"/>
        <sz val="10"/>
        <rFont val="Times New Roman"/>
        <family val="1"/>
      </rPr>
      <t>f</t>
    </r>
    <r>
      <rPr>
        <b/>
        <i/>
        <sz val="10"/>
        <rFont val="Times New Roman"/>
        <family val="1"/>
      </rPr>
      <t>, PIB</t>
    </r>
    <r>
      <rPr>
        <b/>
        <i/>
        <vertAlign val="subscript"/>
        <sz val="10"/>
        <rFont val="Times New Roman"/>
        <family val="1"/>
      </rPr>
      <t>m</t>
    </r>
    <r>
      <rPr>
        <b/>
        <sz val="10"/>
        <rFont val="Times New Roman"/>
        <family val="1"/>
      </rPr>
      <t xml:space="preserve">, e </t>
    </r>
    <r>
      <rPr>
        <b/>
        <i/>
        <sz val="10"/>
        <rFont val="Times New Roman"/>
        <family val="1"/>
      </rPr>
      <t>YNB</t>
    </r>
    <r>
      <rPr>
        <b/>
        <i/>
        <vertAlign val="subscript"/>
        <sz val="10"/>
        <rFont val="Times New Roman"/>
        <family val="1"/>
      </rPr>
      <t>m</t>
    </r>
    <r>
      <rPr>
        <b/>
        <sz val="10"/>
        <rFont val="Times New Roman"/>
        <family val="1"/>
      </rPr>
      <t xml:space="preserve">. </t>
    </r>
  </si>
  <si>
    <t>Cuentas Económicas Integradas</t>
  </si>
  <si>
    <t>2006p</t>
  </si>
  <si>
    <t>Bienes y</t>
  </si>
  <si>
    <t>Sociedades</t>
  </si>
  <si>
    <t>servicios</t>
  </si>
  <si>
    <t>Resto del</t>
  </si>
  <si>
    <t xml:space="preserve">Total </t>
  </si>
  <si>
    <t>ISFLSH</t>
  </si>
  <si>
    <t>financieras</t>
  </si>
  <si>
    <t>no financieras</t>
  </si>
  <si>
    <t>Servicios</t>
  </si>
  <si>
    <t>(recursos)</t>
  </si>
  <si>
    <t>mundo</t>
  </si>
  <si>
    <t>economía</t>
  </si>
  <si>
    <t>(usos)</t>
  </si>
  <si>
    <t>I.Cuenta de producción/</t>
  </si>
  <si>
    <t>P1</t>
  </si>
  <si>
    <t>P11</t>
  </si>
  <si>
    <t>Producción de mercado</t>
  </si>
  <si>
    <t>P12</t>
  </si>
  <si>
    <t>Producción para uso final propio</t>
  </si>
  <si>
    <t>P13</t>
  </si>
  <si>
    <t>Producción de no mercado</t>
  </si>
  <si>
    <t>P2</t>
  </si>
  <si>
    <t>D21-D31</t>
  </si>
  <si>
    <t>D211</t>
  </si>
  <si>
    <t>Impuestos al Valor Agregado (IVA) no deducible</t>
  </si>
  <si>
    <t>D212</t>
  </si>
  <si>
    <t>Impuestos y derechos sobre las importaciones, excluyendo el IVA</t>
  </si>
  <si>
    <t>D213</t>
  </si>
  <si>
    <t>Impuestos sobre las exportaciones</t>
  </si>
  <si>
    <t>D214</t>
  </si>
  <si>
    <t>Impuestos sobre los productos, excepto el IVA y los impuestos sobre las importaciones y exportaciones</t>
  </si>
  <si>
    <t>D31</t>
  </si>
  <si>
    <t>Subvenciones a los productos</t>
  </si>
  <si>
    <t>B1</t>
  </si>
  <si>
    <t>VALOR AGREGADO BRUTO/Producto interno bruto</t>
  </si>
  <si>
    <t>B11</t>
  </si>
  <si>
    <t>Saldo de bienes y servicios con el exterior</t>
  </si>
  <si>
    <t xml:space="preserve">II.1.1. Cuenta de </t>
  </si>
  <si>
    <t>D1</t>
  </si>
  <si>
    <t>D11</t>
  </si>
  <si>
    <t>Sueldos y salarios</t>
  </si>
  <si>
    <t>D12</t>
  </si>
  <si>
    <t>Contribuciones sociales de los empleadores</t>
  </si>
  <si>
    <t>D121</t>
  </si>
  <si>
    <t>Cotizaciones efectivas</t>
  </si>
  <si>
    <t>D122</t>
  </si>
  <si>
    <t>Cotizaciones imputadas</t>
  </si>
  <si>
    <t>D2-D3</t>
  </si>
  <si>
    <t>D29-D39</t>
  </si>
  <si>
    <t>D29</t>
  </si>
  <si>
    <t>Otros impuestos sobre la producción</t>
  </si>
  <si>
    <t>D39</t>
  </si>
  <si>
    <t>Otras subvenciones sobre la producción</t>
  </si>
  <si>
    <t>B2</t>
  </si>
  <si>
    <t>B3</t>
  </si>
  <si>
    <t>II.1.2. Cuenta de</t>
  </si>
  <si>
    <t>Asignación del ingreso</t>
  </si>
  <si>
    <t>D4</t>
  </si>
  <si>
    <t>primario</t>
  </si>
  <si>
    <t>D41</t>
  </si>
  <si>
    <t>D42</t>
  </si>
  <si>
    <t>D421</t>
  </si>
  <si>
    <t>Dividendos</t>
  </si>
  <si>
    <t>D4211</t>
  </si>
  <si>
    <t>Dividendos declarados</t>
  </si>
  <si>
    <t>D4212</t>
  </si>
  <si>
    <t>Dividendos atribuidos por arbitraje</t>
  </si>
  <si>
    <t>D43</t>
  </si>
  <si>
    <t>Utilidades reinvertidas de la inversión extranjera directa</t>
  </si>
  <si>
    <t>D44</t>
  </si>
  <si>
    <t>Renta de la propiedad atribuída a titulares de pólizas de seguros</t>
  </si>
  <si>
    <t>D45</t>
  </si>
  <si>
    <t>Renta de la tierra</t>
  </si>
  <si>
    <t>B5</t>
  </si>
  <si>
    <t>SALDO DEL INGRESOS PRIMARIOS BRUTO-INGRESO NACIONAL BRUTO</t>
  </si>
  <si>
    <t>II.2. Cuenta de</t>
  </si>
  <si>
    <t>D5</t>
  </si>
  <si>
    <t>D51</t>
  </si>
  <si>
    <t>Impuestos sobre el ingreso</t>
  </si>
  <si>
    <t>D59</t>
  </si>
  <si>
    <t>Otros impuestos corrientes</t>
  </si>
  <si>
    <t>distribución secundaria</t>
  </si>
  <si>
    <t>D61</t>
  </si>
  <si>
    <t>Contribuciones Sociales</t>
  </si>
  <si>
    <t>de Ingreso</t>
  </si>
  <si>
    <t>D611</t>
  </si>
  <si>
    <t>Contribuciones sociales efectivas</t>
  </si>
  <si>
    <t>D6111</t>
  </si>
  <si>
    <t>Contribuciones sociales efectivas de los empleadores</t>
  </si>
  <si>
    <t>D6112</t>
  </si>
  <si>
    <t>Contribuciones sociales efectivas de los asalariados</t>
  </si>
  <si>
    <t>D6113</t>
  </si>
  <si>
    <t>Contribuciones sociales efectivas de los independientes</t>
  </si>
  <si>
    <t>D612</t>
  </si>
  <si>
    <t>Contribuciones sociales imputadas</t>
  </si>
  <si>
    <t>D62</t>
  </si>
  <si>
    <t>D621</t>
  </si>
  <si>
    <t>Prestaciones sociales en dinero</t>
  </si>
  <si>
    <t>D622</t>
  </si>
  <si>
    <t>Prestaciones de seguros sociales de régimen privado</t>
  </si>
  <si>
    <t>D623</t>
  </si>
  <si>
    <t>Prestaciones sociales a empleados no basadas en fondos especiales</t>
  </si>
  <si>
    <t>D624</t>
  </si>
  <si>
    <t>Beneficios de asistencia social en dinero</t>
  </si>
  <si>
    <t>D7</t>
  </si>
  <si>
    <t>D71</t>
  </si>
  <si>
    <t>Primas netas seguros no de vida</t>
  </si>
  <si>
    <t>D72</t>
  </si>
  <si>
    <t>Indemnización seguros no de vida</t>
  </si>
  <si>
    <t>D73</t>
  </si>
  <si>
    <t>Tranferencias corrientes dentro del gobierno general</t>
  </si>
  <si>
    <t>D74</t>
  </si>
  <si>
    <t>D75</t>
  </si>
  <si>
    <t>D76</t>
  </si>
  <si>
    <t>Transferencias del Banco Central al Gobierno</t>
  </si>
  <si>
    <t>B6</t>
  </si>
  <si>
    <t>INGRESO DISPONIBLE BRUTO</t>
  </si>
  <si>
    <t>II.3. Cuenta de</t>
  </si>
  <si>
    <t>D63</t>
  </si>
  <si>
    <t>redistribución del</t>
  </si>
  <si>
    <t>D631</t>
  </si>
  <si>
    <t>Prestaciones sociales en especie</t>
  </si>
  <si>
    <t>ingreso en especie</t>
  </si>
  <si>
    <t>D632</t>
  </si>
  <si>
    <t>Transferencias de servicios individuales no de mercado</t>
  </si>
  <si>
    <t>B7</t>
  </si>
  <si>
    <t>INGRESO DISPONIBLE AJUSTADO BRUTO</t>
  </si>
  <si>
    <t>II.4. Cuenta de</t>
  </si>
  <si>
    <t>utilización del ingreso</t>
  </si>
  <si>
    <t>P4</t>
  </si>
  <si>
    <t>P3</t>
  </si>
  <si>
    <t>D8</t>
  </si>
  <si>
    <t>Ajuste por la variación de la participación neta de los hogares en los fondos de pensiones</t>
  </si>
  <si>
    <t>B8</t>
  </si>
  <si>
    <t>AHORRO BRUTO</t>
  </si>
  <si>
    <t>B12</t>
  </si>
  <si>
    <t>Saldo Corriente con el exterior</t>
  </si>
  <si>
    <t>III.1. Cuenta de capital</t>
  </si>
  <si>
    <t>P51</t>
  </si>
  <si>
    <t>P52</t>
  </si>
  <si>
    <t>Variaciones de existencias</t>
  </si>
  <si>
    <t>P53</t>
  </si>
  <si>
    <t>Adquisición menos cesión de bienes valiosos</t>
  </si>
  <si>
    <t>AN2</t>
  </si>
  <si>
    <t>Adquisiciòn menos cesión de activos no financieros no producidos</t>
  </si>
  <si>
    <t>D9</t>
  </si>
  <si>
    <t>Variaciones en el valor neto debido al ahorro y a las transferencias de capital</t>
  </si>
  <si>
    <t>B9</t>
  </si>
  <si>
    <t>PRESTAMO NETO(+) / ENDEUDAMIENTO NETO(-)</t>
  </si>
  <si>
    <t>p: provisional</t>
  </si>
  <si>
    <r>
      <t>10.1</t>
    </r>
    <r>
      <rPr>
        <b/>
        <vertAlign val="superscript"/>
        <sz val="10"/>
        <color indexed="8"/>
        <rFont val="Times New Roman"/>
        <family val="1"/>
      </rPr>
      <t>WEB</t>
    </r>
  </si>
  <si>
    <r>
      <t>10.3</t>
    </r>
    <r>
      <rPr>
        <b/>
        <vertAlign val="superscript"/>
        <sz val="10"/>
        <color indexed="8"/>
        <rFont val="Times New Roman"/>
        <family val="1"/>
      </rPr>
      <t>WEB</t>
    </r>
  </si>
  <si>
    <t>2000-2006</t>
  </si>
  <si>
    <t>Miles de millones de pesos</t>
  </si>
  <si>
    <r>
      <t>10.5</t>
    </r>
    <r>
      <rPr>
        <b/>
        <vertAlign val="superscript"/>
        <sz val="10"/>
        <color indexed="8"/>
        <rFont val="Times New Roman"/>
        <family val="1"/>
      </rPr>
      <t>WEB</t>
    </r>
  </si>
  <si>
    <r>
      <t>10.6</t>
    </r>
    <r>
      <rPr>
        <b/>
        <vertAlign val="superscript"/>
        <sz val="10"/>
        <rFont val="Times New Roman"/>
        <family val="1"/>
      </rPr>
      <t>WEB</t>
    </r>
  </si>
  <si>
    <r>
      <t>10.7</t>
    </r>
    <r>
      <rPr>
        <b/>
        <vertAlign val="superscript"/>
        <sz val="10"/>
        <rFont val="Times New Roman"/>
        <family val="1"/>
      </rPr>
      <t>WEB</t>
    </r>
  </si>
  <si>
    <t>Dos instituciones tienen capacidad de financiamiento en la economía: los hogares y las sociedades financieras. Las demás instituciones son prestamistas netas, destacándose el gobierno y las sociedades no financieras. En el agregado las instituciones prestamistas netas no lograron financiar a las deudoras netas y por ende se generó un faltante que por definición es cubierto por el resto del mundo.</t>
  </si>
  <si>
    <r>
      <t>10.8</t>
    </r>
    <r>
      <rPr>
        <b/>
        <vertAlign val="superscript"/>
        <sz val="10"/>
        <rFont val="Times New Roman"/>
        <family val="1"/>
      </rPr>
      <t>WEB</t>
    </r>
  </si>
</sst>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 #,##0;&quot;$&quot;\ \-#,##0"/>
    <numFmt numFmtId="166" formatCode="&quot;$&quot;\ #,##0;[Red]&quot;$&quot;\ \-#,##0"/>
    <numFmt numFmtId="167" formatCode="&quot;$&quot;\ #,##0.00;&quot;$&quot;\ \-#,##0.00"/>
    <numFmt numFmtId="168" formatCode="&quot;$&quot;\ #,##0.00;[Red]&quot;$&quot;\ \-#,##0.00"/>
    <numFmt numFmtId="169" formatCode="_ &quot;$&quot;\ * #,##0_ ;_ &quot;$&quot;\ * \-#,##0_ ;_ &quot;$&quot;\ * &quot;-&quot;_ ;_ @_ "/>
    <numFmt numFmtId="170" formatCode="_ * #,##0_ ;_ * \-#,##0_ ;_ * &quot;-&quot;_ ;_ @_ "/>
    <numFmt numFmtId="171" formatCode="_ &quot;$&quot;\ * #,##0.00_ ;_ &quot;$&quot;\ * \-#,##0.00_ ;_ &quot;$&quot;\ * &quot;-&quot;??_ ;_ @_ "/>
    <numFmt numFmtId="172" formatCode="_ * #,##0.00_ ;_ * \-#,##0.00_ ;_ * &quot;-&quot;??_ ;_ @_ "/>
    <numFmt numFmtId="173" formatCode="&quot;Yes&quot;;&quot;Yes&quot;;&quot;No&quot;"/>
    <numFmt numFmtId="174" formatCode="&quot;True&quot;;&quot;True&quot;;&quot;False&quot;"/>
    <numFmt numFmtId="175" formatCode="&quot;On&quot;;&quot;On&quot;;&quot;Off&quot;"/>
    <numFmt numFmtId="176" formatCode="0.0"/>
    <numFmt numFmtId="177" formatCode="_(* #,##0.000_);_(* \(#,##0.000\);_(* &quot;-&quot;??_);_(@_)"/>
    <numFmt numFmtId="178" formatCode="_(* #,##0.0_);_(* \(#,##0.0\);_(* &quot;-&quot;??_);_(@_)"/>
    <numFmt numFmtId="179" formatCode="_(* #,##0_);_(* \(#,##0\);_(* &quot;-&quot;??_);_(@_)"/>
    <numFmt numFmtId="180" formatCode="_(* #,##0.0000_);_(* \(#,##0.0000\);_(* &quot;-&quot;??_);_(@_)"/>
    <numFmt numFmtId="181" formatCode="0.00000000"/>
    <numFmt numFmtId="182" formatCode="0.0000000"/>
    <numFmt numFmtId="183" formatCode="0.000000"/>
    <numFmt numFmtId="184" formatCode="0.00000"/>
    <numFmt numFmtId="185" formatCode="0.0000"/>
    <numFmt numFmtId="186" formatCode="0.000"/>
    <numFmt numFmtId="187" formatCode="0.000000000"/>
    <numFmt numFmtId="188" formatCode="_ * #,##0.0000_ ;_ * \-#,##0.0000_ ;_ * &quot;-&quot;??_ ;_ @_ "/>
    <numFmt numFmtId="189" formatCode="_ * #,##0.0000_ ;_ * \-#,##0.0000_ ;_ * &quot;-&quot;????_ ;_ @_ "/>
    <numFmt numFmtId="190" formatCode="_ * #,##0.0_ ;_ * \-#,##0.0_ ;_ * &quot;-&quot;??_ ;_ @_ "/>
    <numFmt numFmtId="191" formatCode="_ * #,##0.000_ ;_ * \-#,##0.000_ ;_ * &quot;-&quot;??_ ;_ @_ "/>
    <numFmt numFmtId="192" formatCode="&quot;Sí&quot;;&quot;Sí&quot;;&quot;No&quot;"/>
    <numFmt numFmtId="193" formatCode="&quot;Verdadero&quot;;&quot;Verdadero&quot;;&quot;Falso&quot;"/>
    <numFmt numFmtId="194" formatCode="&quot;Activado&quot;;&quot;Activado&quot;;&quot;Desactivado&quot;"/>
    <numFmt numFmtId="195" formatCode="_ * #,##0.00000_ ;_ * \-#,##0.00000_ ;_ * &quot;-&quot;??_ ;_ @_ "/>
    <numFmt numFmtId="196" formatCode="_(* #,##0.000_);_(* \(#,##0.000\);_(* &quot;-&quot;???_);_(@_)"/>
    <numFmt numFmtId="197" formatCode="_(* #,##0.00000_);_(* \(#,##0.00000\);_(* &quot;-&quot;??_);_(@_)"/>
    <numFmt numFmtId="198" formatCode="_ * #,##0_ ;_ * \-#,##0_ ;_ * &quot;-&quot;??_ ;_ @_ "/>
    <numFmt numFmtId="199" formatCode="_(* #,##0.0_);_(* \(#,##0.0\);_(* &quot;-&quot;?_);_(@_)"/>
    <numFmt numFmtId="200" formatCode="[$€-2]\ #,##0.00_);[Red]\([$€-2]\ #,##0.00\)"/>
    <numFmt numFmtId="201" formatCode="0.0000000000"/>
    <numFmt numFmtId="202" formatCode="0.00000000000"/>
    <numFmt numFmtId="203" formatCode="_(* #,##0.0000_);_(* \(#,##0.0000\);_(* &quot;-&quot;????_);_(@_)"/>
    <numFmt numFmtId="204" formatCode="_(* #,##0.000000_);_(* \(#,##0.000000\);_(* &quot;-&quot;??_);_(@_)"/>
    <numFmt numFmtId="205" formatCode="0.000%"/>
    <numFmt numFmtId="206" formatCode="0.0000%"/>
    <numFmt numFmtId="207" formatCode="0.00_)"/>
    <numFmt numFmtId="208" formatCode="#,##0.000"/>
    <numFmt numFmtId="209" formatCode="General_)"/>
    <numFmt numFmtId="210" formatCode="#,##0.0"/>
    <numFmt numFmtId="211" formatCode="0#####"/>
    <numFmt numFmtId="212" formatCode="#,##0.00000"/>
    <numFmt numFmtId="213" formatCode="#,##0.0_ ;[Red]\-#,##0.0\ "/>
  </numFmts>
  <fonts count="44">
    <font>
      <sz val="10"/>
      <name val="Arial"/>
      <family val="0"/>
    </font>
    <font>
      <sz val="10"/>
      <name val="Times New Roman"/>
      <family val="1"/>
    </font>
    <font>
      <u val="single"/>
      <sz val="10"/>
      <color indexed="12"/>
      <name val="Arial"/>
      <family val="0"/>
    </font>
    <font>
      <u val="single"/>
      <sz val="10"/>
      <color indexed="36"/>
      <name val="Arial"/>
      <family val="0"/>
    </font>
    <font>
      <sz val="11"/>
      <name val="Times New Roman"/>
      <family val="1"/>
    </font>
    <font>
      <b/>
      <sz val="10"/>
      <name val="Times New Roman"/>
      <family val="1"/>
    </font>
    <font>
      <b/>
      <sz val="10"/>
      <color indexed="18"/>
      <name val="Times New Roman"/>
      <family val="1"/>
    </font>
    <font>
      <b/>
      <u val="single"/>
      <sz val="10"/>
      <color indexed="18"/>
      <name val="Times New Roman"/>
      <family val="1"/>
    </font>
    <font>
      <b/>
      <sz val="10"/>
      <color indexed="12"/>
      <name val="Times New Roman"/>
      <family val="1"/>
    </font>
    <font>
      <b/>
      <sz val="14"/>
      <color indexed="18"/>
      <name val="Times New Roman"/>
      <family val="1"/>
    </font>
    <font>
      <sz val="10"/>
      <color indexed="18"/>
      <name val="Times New Roman"/>
      <family val="1"/>
    </font>
    <font>
      <b/>
      <sz val="8"/>
      <color indexed="18"/>
      <name val="Times New Roman"/>
      <family val="1"/>
    </font>
    <font>
      <b/>
      <sz val="10"/>
      <color indexed="8"/>
      <name val="Times New Roman"/>
      <family val="1"/>
    </font>
    <font>
      <sz val="10"/>
      <color indexed="8"/>
      <name val="Arial"/>
      <family val="0"/>
    </font>
    <font>
      <sz val="10"/>
      <color indexed="8"/>
      <name val="Times New Roman"/>
      <family val="1"/>
    </font>
    <font>
      <sz val="7"/>
      <color indexed="8"/>
      <name val="Times New Roman"/>
      <family val="1"/>
    </font>
    <font>
      <b/>
      <sz val="12"/>
      <name val="Times New Roman"/>
      <family val="1"/>
    </font>
    <font>
      <b/>
      <sz val="11"/>
      <name val="Times New Roman"/>
      <family val="1"/>
    </font>
    <font>
      <b/>
      <i/>
      <sz val="10"/>
      <color indexed="8"/>
      <name val="Times New Roman"/>
      <family val="1"/>
    </font>
    <font>
      <i/>
      <sz val="10"/>
      <color indexed="18"/>
      <name val="Times New Roman"/>
      <family val="1"/>
    </font>
    <font>
      <b/>
      <i/>
      <u val="single"/>
      <sz val="10"/>
      <color indexed="8"/>
      <name val="Times New Roman"/>
      <family val="1"/>
    </font>
    <font>
      <b/>
      <sz val="16"/>
      <color indexed="18"/>
      <name val="Times New Roman"/>
      <family val="1"/>
    </font>
    <font>
      <b/>
      <sz val="14"/>
      <color indexed="62"/>
      <name val="Times New Roman"/>
      <family val="1"/>
    </font>
    <font>
      <b/>
      <sz val="12"/>
      <color indexed="18"/>
      <name val="Times New Roman"/>
      <family val="1"/>
    </font>
    <font>
      <sz val="12"/>
      <name val="Times New Roman"/>
      <family val="1"/>
    </font>
    <font>
      <sz val="9"/>
      <name val="Arial"/>
      <family val="0"/>
    </font>
    <font>
      <b/>
      <vertAlign val="superscript"/>
      <sz val="10"/>
      <name val="Times New Roman"/>
      <family val="1"/>
    </font>
    <font>
      <b/>
      <sz val="9"/>
      <name val="Times New Roman"/>
      <family val="1"/>
    </font>
    <font>
      <b/>
      <sz val="7"/>
      <name val="Times New Roman"/>
      <family val="1"/>
    </font>
    <font>
      <b/>
      <sz val="10"/>
      <name val="Arial"/>
      <family val="0"/>
    </font>
    <font>
      <b/>
      <i/>
      <sz val="10"/>
      <name val="Times New Roman"/>
      <family val="1"/>
    </font>
    <font>
      <b/>
      <sz val="10"/>
      <color indexed="10"/>
      <name val="Times New Roman"/>
      <family val="1"/>
    </font>
    <font>
      <b/>
      <i/>
      <sz val="14"/>
      <color indexed="8"/>
      <name val="Times New Roman"/>
      <family val="1"/>
    </font>
    <font>
      <b/>
      <vertAlign val="superscript"/>
      <sz val="11"/>
      <name val="Times New Roman"/>
      <family val="1"/>
    </font>
    <font>
      <vertAlign val="superscript"/>
      <sz val="11"/>
      <name val="Arial"/>
      <family val="0"/>
    </font>
    <font>
      <b/>
      <vertAlign val="superscript"/>
      <sz val="11"/>
      <color indexed="18"/>
      <name val="Times New Roman"/>
      <family val="1"/>
    </font>
    <font>
      <b/>
      <vertAlign val="superscript"/>
      <sz val="10"/>
      <color indexed="8"/>
      <name val="Times New Roman"/>
      <family val="1"/>
    </font>
    <font>
      <b/>
      <i/>
      <sz val="12"/>
      <color indexed="18"/>
      <name val="Times New Roman"/>
      <family val="1"/>
    </font>
    <font>
      <b/>
      <i/>
      <vertAlign val="subscript"/>
      <sz val="10"/>
      <name val="Times New Roman"/>
      <family val="1"/>
    </font>
    <font>
      <sz val="10"/>
      <name val="Courier New"/>
      <family val="3"/>
    </font>
    <font>
      <b/>
      <sz val="10"/>
      <name val="Courier New"/>
      <family val="3"/>
    </font>
    <font>
      <b/>
      <sz val="8"/>
      <name val="Tahoma"/>
      <family val="0"/>
    </font>
    <font>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ck"/>
    </border>
    <border>
      <left>
        <color indexed="63"/>
      </left>
      <right>
        <color indexed="63"/>
      </right>
      <top style="thick"/>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49">
    <xf numFmtId="0" fontId="0" fillId="0" borderId="0" xfId="0" applyAlignment="1">
      <alignment/>
    </xf>
    <xf numFmtId="0" fontId="5" fillId="0" borderId="0" xfId="0" applyFont="1" applyFill="1" applyAlignment="1">
      <alignment/>
    </xf>
    <xf numFmtId="0" fontId="6" fillId="2" borderId="0" xfId="0" applyFont="1" applyFill="1" applyAlignment="1">
      <alignment/>
    </xf>
    <xf numFmtId="0" fontId="11" fillId="2" borderId="0" xfId="0" applyFont="1" applyFill="1" applyAlignment="1">
      <alignment horizontal="right"/>
    </xf>
    <xf numFmtId="0" fontId="8" fillId="2" borderId="0" xfId="0" applyFont="1" applyFill="1" applyAlignment="1">
      <alignment horizontal="justify"/>
    </xf>
    <xf numFmtId="0" fontId="6" fillId="2" borderId="0" xfId="0" applyFont="1" applyFill="1" applyAlignment="1">
      <alignment horizontal="justify"/>
    </xf>
    <xf numFmtId="0" fontId="0" fillId="0" borderId="0" xfId="0" applyAlignment="1">
      <alignment horizontal="justify"/>
    </xf>
    <xf numFmtId="0" fontId="0" fillId="2" borderId="0" xfId="0" applyFill="1" applyAlignment="1">
      <alignment/>
    </xf>
    <xf numFmtId="0" fontId="0" fillId="2" borderId="0" xfId="0" applyFill="1" applyAlignment="1">
      <alignment horizontal="justify"/>
    </xf>
    <xf numFmtId="0" fontId="12" fillId="2" borderId="0" xfId="0" applyFont="1" applyFill="1" applyAlignment="1">
      <alignment horizontal="justify"/>
    </xf>
    <xf numFmtId="0" fontId="13" fillId="2" borderId="0" xfId="0" applyFont="1" applyFill="1" applyAlignment="1">
      <alignment horizontal="justify"/>
    </xf>
    <xf numFmtId="0" fontId="15" fillId="2" borderId="0" xfId="0" applyFont="1" applyFill="1" applyBorder="1" applyAlignment="1">
      <alignment horizontal="left" vertical="center" wrapText="1"/>
    </xf>
    <xf numFmtId="0" fontId="10" fillId="2" borderId="0" xfId="0" applyFont="1" applyFill="1" applyAlignment="1">
      <alignment horizontal="justify"/>
    </xf>
    <xf numFmtId="0" fontId="14" fillId="2" borderId="0" xfId="0" applyFont="1" applyFill="1" applyAlignment="1">
      <alignment horizontal="justify"/>
    </xf>
    <xf numFmtId="49" fontId="6" fillId="2" borderId="0" xfId="0" applyNumberFormat="1" applyFont="1" applyFill="1" applyAlignment="1">
      <alignment/>
    </xf>
    <xf numFmtId="49" fontId="6" fillId="2" borderId="0" xfId="0" applyNumberFormat="1" applyFont="1" applyFill="1" applyAlignment="1">
      <alignment horizontal="justify"/>
    </xf>
    <xf numFmtId="49" fontId="12" fillId="2" borderId="0" xfId="0" applyNumberFormat="1" applyFont="1" applyFill="1" applyAlignment="1">
      <alignment horizontal="justify"/>
    </xf>
    <xf numFmtId="49" fontId="12" fillId="2" borderId="0" xfId="0" applyNumberFormat="1" applyFont="1" applyFill="1" applyAlignment="1">
      <alignment/>
    </xf>
    <xf numFmtId="0" fontId="12" fillId="2" borderId="0" xfId="0" applyFont="1" applyFill="1" applyAlignment="1">
      <alignment/>
    </xf>
    <xf numFmtId="0" fontId="12" fillId="2" borderId="0" xfId="0" applyFont="1" applyFill="1" applyAlignment="1">
      <alignment horizontal="right"/>
    </xf>
    <xf numFmtId="0" fontId="18" fillId="2" borderId="0" xfId="0" applyFont="1" applyFill="1" applyAlignment="1">
      <alignment horizontal="justify"/>
    </xf>
    <xf numFmtId="0" fontId="19" fillId="2" borderId="0" xfId="0" applyFont="1" applyFill="1" applyAlignment="1">
      <alignment horizontal="justify"/>
    </xf>
    <xf numFmtId="49" fontId="10" fillId="2" borderId="0" xfId="0" applyNumberFormat="1" applyFont="1" applyFill="1" applyAlignment="1">
      <alignment horizontal="justify"/>
    </xf>
    <xf numFmtId="0" fontId="20" fillId="2" borderId="0" xfId="20" applyFont="1" applyFill="1" applyAlignment="1">
      <alignment horizontal="justify"/>
    </xf>
    <xf numFmtId="0" fontId="21" fillId="2" borderId="0" xfId="0" applyFont="1" applyFill="1" applyAlignment="1">
      <alignment horizontal="center"/>
    </xf>
    <xf numFmtId="0" fontId="5" fillId="0" borderId="0" xfId="0" applyFont="1" applyFill="1" applyAlignment="1">
      <alignment horizontal="justify"/>
    </xf>
    <xf numFmtId="0" fontId="7" fillId="0" borderId="0" xfId="20" applyFont="1" applyFill="1" applyAlignment="1">
      <alignment horizontal="right"/>
    </xf>
    <xf numFmtId="0" fontId="5" fillId="0" borderId="0" xfId="0" applyFont="1" applyFill="1" applyAlignment="1">
      <alignment horizontal="right"/>
    </xf>
    <xf numFmtId="0" fontId="5" fillId="3" borderId="0" xfId="0" applyFont="1" applyFill="1" applyAlignment="1">
      <alignment horizontal="right"/>
    </xf>
    <xf numFmtId="0" fontId="6" fillId="0" borderId="0" xfId="0" applyFont="1" applyFill="1" applyAlignment="1">
      <alignment/>
    </xf>
    <xf numFmtId="0" fontId="5" fillId="3" borderId="0" xfId="0" applyFont="1" applyFill="1" applyAlignment="1">
      <alignment/>
    </xf>
    <xf numFmtId="0" fontId="23" fillId="3" borderId="0" xfId="0" applyFont="1" applyFill="1" applyAlignment="1">
      <alignment horizontal="right"/>
    </xf>
    <xf numFmtId="0" fontId="23" fillId="3" borderId="0" xfId="0" applyFont="1" applyFill="1" applyAlignment="1">
      <alignment horizontal="center"/>
    </xf>
    <xf numFmtId="0" fontId="23" fillId="3" borderId="0" xfId="0" applyFont="1" applyFill="1" applyAlignment="1">
      <alignment horizontal="left"/>
    </xf>
    <xf numFmtId="0" fontId="0" fillId="0" borderId="0" xfId="0" applyFill="1" applyAlignment="1">
      <alignment/>
    </xf>
    <xf numFmtId="0" fontId="0" fillId="0" borderId="0" xfId="0" applyFill="1" applyAlignment="1">
      <alignment horizontal="justify"/>
    </xf>
    <xf numFmtId="0" fontId="23" fillId="0" borderId="0" xfId="0" applyFont="1" applyFill="1" applyAlignment="1">
      <alignment horizontal="right"/>
    </xf>
    <xf numFmtId="0" fontId="13" fillId="2" borderId="0" xfId="0" applyFont="1" applyFill="1" applyBorder="1" applyAlignment="1">
      <alignment horizontal="justify"/>
    </xf>
    <xf numFmtId="0" fontId="0" fillId="0" borderId="0" xfId="0" applyFill="1" applyAlignment="1">
      <alignment horizontal="right"/>
    </xf>
    <xf numFmtId="0" fontId="5" fillId="0" borderId="0" xfId="0" applyFont="1" applyAlignment="1" quotePrefix="1">
      <alignment horizontal="justify"/>
    </xf>
    <xf numFmtId="0" fontId="20" fillId="2" borderId="0" xfId="20" applyFont="1" applyFill="1" applyAlignment="1">
      <alignment horizontal="left"/>
    </xf>
    <xf numFmtId="0" fontId="7" fillId="2" borderId="0" xfId="20" applyFont="1" applyFill="1" applyAlignment="1">
      <alignment horizontal="right"/>
    </xf>
    <xf numFmtId="3" fontId="1" fillId="2" borderId="0" xfId="0" applyNumberFormat="1" applyFont="1" applyFill="1" applyAlignment="1">
      <alignment/>
    </xf>
    <xf numFmtId="0" fontId="5"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0" fillId="3" borderId="0" xfId="0" applyFill="1" applyBorder="1" applyAlignment="1">
      <alignment/>
    </xf>
    <xf numFmtId="0" fontId="16" fillId="3" borderId="0" xfId="0" applyFont="1" applyFill="1" applyBorder="1" applyAlignment="1">
      <alignment vertical="top" wrapText="1"/>
    </xf>
    <xf numFmtId="0" fontId="24" fillId="3" borderId="1" xfId="0" applyFont="1" applyFill="1" applyBorder="1" applyAlignment="1">
      <alignment vertical="top" wrapText="1"/>
    </xf>
    <xf numFmtId="0" fontId="1" fillId="3" borderId="0" xfId="0" applyFont="1" applyFill="1" applyBorder="1" applyAlignment="1">
      <alignment vertical="top" wrapText="1"/>
    </xf>
    <xf numFmtId="0" fontId="1" fillId="2" borderId="2" xfId="0" applyFont="1" applyFill="1" applyBorder="1" applyAlignment="1">
      <alignment horizontal="right"/>
    </xf>
    <xf numFmtId="0" fontId="29" fillId="0" borderId="0" xfId="0" applyFont="1" applyAlignment="1">
      <alignment horizontal="justify" vertical="center"/>
    </xf>
    <xf numFmtId="0" fontId="0" fillId="3" borderId="0" xfId="0" applyFill="1" applyAlignment="1">
      <alignment horizontal="justify"/>
    </xf>
    <xf numFmtId="0" fontId="17" fillId="3" borderId="0" xfId="0" applyFont="1" applyFill="1" applyBorder="1" applyAlignment="1">
      <alignment horizontal="center"/>
    </xf>
    <xf numFmtId="3" fontId="27" fillId="3" borderId="0" xfId="0" applyNumberFormat="1" applyFont="1" applyFill="1" applyBorder="1" applyAlignment="1">
      <alignment horizontal="right" vertical="center" wrapText="1"/>
    </xf>
    <xf numFmtId="0" fontId="30" fillId="3" borderId="0" xfId="0" applyFont="1" applyFill="1" applyBorder="1" applyAlignment="1">
      <alignment horizontal="left" vertical="center" wrapText="1"/>
    </xf>
    <xf numFmtId="0" fontId="0" fillId="0" borderId="0" xfId="0" applyAlignment="1">
      <alignment horizontal="justify" vertical="center"/>
    </xf>
    <xf numFmtId="3" fontId="5" fillId="3" borderId="0" xfId="0" applyNumberFormat="1" applyFont="1" applyFill="1" applyAlignment="1">
      <alignment/>
    </xf>
    <xf numFmtId="164" fontId="5" fillId="3" borderId="0" xfId="21" applyNumberFormat="1" applyFont="1" applyFill="1" applyAlignment="1">
      <alignment/>
    </xf>
    <xf numFmtId="0" fontId="0" fillId="0" borderId="0" xfId="0" applyAlignment="1">
      <alignment vertical="center"/>
    </xf>
    <xf numFmtId="0" fontId="5" fillId="0" borderId="0" xfId="0" applyFont="1" applyAlignment="1">
      <alignment vertical="center"/>
    </xf>
    <xf numFmtId="0" fontId="1" fillId="0" borderId="0" xfId="0" applyFont="1" applyAlignment="1">
      <alignment vertical="center"/>
    </xf>
    <xf numFmtId="0" fontId="23" fillId="3" borderId="0" xfId="0" applyFont="1" applyFill="1" applyAlignment="1">
      <alignment horizontal="left" vertical="center"/>
    </xf>
    <xf numFmtId="0" fontId="23" fillId="3" borderId="0" xfId="0" applyFont="1" applyFill="1" applyAlignment="1">
      <alignment horizontal="center" vertical="center"/>
    </xf>
    <xf numFmtId="0" fontId="0" fillId="3" borderId="0" xfId="0" applyFill="1" applyAlignment="1">
      <alignment horizontal="justify" vertical="center"/>
    </xf>
    <xf numFmtId="0" fontId="1" fillId="3" borderId="0" xfId="0" applyFont="1" applyFill="1" applyBorder="1" applyAlignment="1">
      <alignment vertical="center"/>
    </xf>
    <xf numFmtId="0" fontId="29" fillId="0" borderId="0" xfId="0" applyFont="1" applyAlignment="1">
      <alignment vertical="center"/>
    </xf>
    <xf numFmtId="0" fontId="29" fillId="0" borderId="0" xfId="0" applyFont="1" applyAlignment="1">
      <alignment horizontal="left" vertical="center"/>
    </xf>
    <xf numFmtId="0" fontId="29" fillId="3" borderId="0" xfId="0" applyFont="1" applyFill="1" applyAlignment="1">
      <alignment horizontal="justify" vertical="center"/>
    </xf>
    <xf numFmtId="0" fontId="5" fillId="3" borderId="2" xfId="0" applyFont="1" applyFill="1" applyBorder="1" applyAlignment="1">
      <alignment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vertical="center"/>
    </xf>
    <xf numFmtId="3" fontId="5" fillId="3" borderId="1" xfId="0" applyNumberFormat="1" applyFont="1" applyFill="1" applyBorder="1" applyAlignment="1">
      <alignment vertical="center"/>
    </xf>
    <xf numFmtId="0" fontId="20" fillId="2" borderId="0" xfId="0" applyFont="1" applyFill="1" applyAlignment="1">
      <alignment horizontal="left"/>
    </xf>
    <xf numFmtId="0" fontId="18" fillId="2" borderId="0" xfId="0" applyFont="1" applyFill="1" applyAlignment="1">
      <alignment/>
    </xf>
    <xf numFmtId="0" fontId="18" fillId="2" borderId="0" xfId="0" applyFont="1" applyFill="1" applyAlignment="1">
      <alignment horizontal="right"/>
    </xf>
    <xf numFmtId="0" fontId="30" fillId="3" borderId="1" xfId="0" applyFont="1" applyFill="1" applyBorder="1" applyAlignment="1">
      <alignment horizontal="left" vertical="center" wrapText="1"/>
    </xf>
    <xf numFmtId="0" fontId="33" fillId="0" borderId="0" xfId="0" applyFont="1" applyFill="1" applyAlignment="1">
      <alignment/>
    </xf>
    <xf numFmtId="0" fontId="35" fillId="3" borderId="0" xfId="0" applyFont="1" applyFill="1" applyAlignment="1">
      <alignment horizontal="center"/>
    </xf>
    <xf numFmtId="0" fontId="7" fillId="0" borderId="0" xfId="20" applyFont="1" applyFill="1" applyAlignment="1">
      <alignment/>
    </xf>
    <xf numFmtId="1" fontId="23" fillId="2" borderId="0" xfId="0" applyNumberFormat="1" applyFont="1" applyFill="1" applyBorder="1" applyAlignment="1">
      <alignment horizontal="center"/>
    </xf>
    <xf numFmtId="3" fontId="39" fillId="2" borderId="0" xfId="0" applyNumberFormat="1" applyFont="1" applyFill="1" applyAlignment="1">
      <alignment/>
    </xf>
    <xf numFmtId="0" fontId="29" fillId="2" borderId="0" xfId="0" applyFont="1" applyFill="1" applyAlignment="1">
      <alignment/>
    </xf>
    <xf numFmtId="0" fontId="0" fillId="2" borderId="0" xfId="0" applyFont="1" applyFill="1" applyAlignment="1">
      <alignment/>
    </xf>
    <xf numFmtId="3" fontId="29" fillId="2" borderId="0" xfId="0" applyNumberFormat="1" applyFont="1" applyFill="1" applyAlignment="1">
      <alignment horizontal="left"/>
    </xf>
    <xf numFmtId="3" fontId="29" fillId="2" borderId="3" xfId="0" applyNumberFormat="1" applyFont="1" applyFill="1" applyBorder="1" applyAlignment="1">
      <alignment horizontal="centerContinuous"/>
    </xf>
    <xf numFmtId="0" fontId="29" fillId="2" borderId="0" xfId="0" applyFont="1" applyFill="1" applyAlignment="1">
      <alignment horizontal="center"/>
    </xf>
    <xf numFmtId="0" fontId="29" fillId="2" borderId="0" xfId="0" applyFont="1" applyFill="1" applyBorder="1" applyAlignment="1">
      <alignment horizontal="centerContinuous"/>
    </xf>
    <xf numFmtId="0" fontId="0" fillId="3" borderId="4" xfId="0" applyFont="1" applyFill="1" applyBorder="1" applyAlignment="1">
      <alignment/>
    </xf>
    <xf numFmtId="0" fontId="29" fillId="3" borderId="4" xfId="0" applyFont="1" applyFill="1" applyBorder="1" applyAlignment="1">
      <alignment/>
    </xf>
    <xf numFmtId="0" fontId="29" fillId="3" borderId="4" xfId="0" applyFont="1" applyFill="1" applyBorder="1" applyAlignment="1">
      <alignment horizontal="center"/>
    </xf>
    <xf numFmtId="0" fontId="0" fillId="3" borderId="0" xfId="0" applyFont="1" applyFill="1" applyAlignment="1">
      <alignment/>
    </xf>
    <xf numFmtId="0" fontId="0" fillId="3" borderId="0" xfId="0" applyFont="1" applyFill="1" applyAlignment="1">
      <alignment horizontal="center"/>
    </xf>
    <xf numFmtId="0" fontId="0" fillId="3" borderId="0" xfId="0" applyFont="1" applyFill="1" applyAlignment="1">
      <alignment horizontal="left"/>
    </xf>
    <xf numFmtId="0" fontId="0" fillId="3" borderId="5" xfId="0" applyFont="1" applyFill="1" applyBorder="1" applyAlignment="1">
      <alignment/>
    </xf>
    <xf numFmtId="0" fontId="0" fillId="3" borderId="5" xfId="0" applyFont="1" applyFill="1" applyBorder="1" applyAlignment="1">
      <alignment horizontal="left"/>
    </xf>
    <xf numFmtId="0" fontId="0" fillId="3" borderId="5" xfId="0" applyFont="1" applyFill="1" applyBorder="1" applyAlignment="1">
      <alignment horizontal="center"/>
    </xf>
    <xf numFmtId="0" fontId="0" fillId="2" borderId="6" xfId="0" applyFont="1" applyFill="1" applyBorder="1" applyAlignment="1">
      <alignment/>
    </xf>
    <xf numFmtId="3" fontId="0" fillId="2" borderId="0" xfId="0" applyNumberFormat="1" applyFont="1" applyFill="1" applyAlignment="1">
      <alignment/>
    </xf>
    <xf numFmtId="3" fontId="39" fillId="3" borderId="0" xfId="0" applyNumberFormat="1" applyFont="1" applyFill="1" applyAlignment="1">
      <alignment/>
    </xf>
    <xf numFmtId="3" fontId="39" fillId="3" borderId="7" xfId="0" applyNumberFormat="1" applyFont="1" applyFill="1" applyBorder="1" applyAlignment="1">
      <alignment/>
    </xf>
    <xf numFmtId="3" fontId="40" fillId="2" borderId="0" xfId="0" applyNumberFormat="1" applyFont="1" applyFill="1" applyAlignment="1">
      <alignment/>
    </xf>
    <xf numFmtId="3" fontId="40" fillId="2" borderId="0" xfId="0" applyNumberFormat="1" applyFont="1" applyFill="1" applyBorder="1" applyAlignment="1">
      <alignment horizontal="center"/>
    </xf>
    <xf numFmtId="3" fontId="39" fillId="3" borderId="0" xfId="0" applyNumberFormat="1" applyFont="1" applyFill="1" applyAlignment="1">
      <alignment/>
    </xf>
    <xf numFmtId="3" fontId="39" fillId="3" borderId="0" xfId="0" applyNumberFormat="1" applyFont="1" applyFill="1" applyAlignment="1">
      <alignment horizontal="left"/>
    </xf>
    <xf numFmtId="3" fontId="39" fillId="2" borderId="0" xfId="0" applyNumberFormat="1" applyFont="1" applyFill="1" applyAlignment="1">
      <alignment/>
    </xf>
    <xf numFmtId="3" fontId="39" fillId="2" borderId="0" xfId="0" applyNumberFormat="1" applyFont="1" applyFill="1" applyAlignment="1">
      <alignment horizontal="left"/>
    </xf>
    <xf numFmtId="3" fontId="39" fillId="2" borderId="0" xfId="0" applyNumberFormat="1" applyFont="1" applyFill="1" applyAlignment="1">
      <alignment horizontal="left" indent="1"/>
    </xf>
    <xf numFmtId="3" fontId="39" fillId="3" borderId="0" xfId="0" applyNumberFormat="1" applyFont="1" applyFill="1" applyAlignment="1">
      <alignment horizontal="left" indent="1"/>
    </xf>
    <xf numFmtId="0" fontId="39" fillId="3" borderId="0" xfId="0" applyFont="1" applyFill="1" applyAlignment="1">
      <alignment/>
    </xf>
    <xf numFmtId="3" fontId="39" fillId="2" borderId="0" xfId="0" applyNumberFormat="1" applyFont="1" applyFill="1" applyBorder="1" applyAlignment="1">
      <alignment/>
    </xf>
    <xf numFmtId="3" fontId="39" fillId="3" borderId="0" xfId="0" applyNumberFormat="1" applyFont="1" applyFill="1" applyBorder="1" applyAlignment="1">
      <alignment/>
    </xf>
    <xf numFmtId="3" fontId="39" fillId="3" borderId="3" xfId="0" applyNumberFormat="1" applyFont="1" applyFill="1" applyBorder="1" applyAlignment="1">
      <alignment/>
    </xf>
    <xf numFmtId="3" fontId="40" fillId="2" borderId="0" xfId="0" applyNumberFormat="1" applyFont="1" applyFill="1" applyAlignment="1">
      <alignment/>
    </xf>
    <xf numFmtId="3" fontId="40" fillId="2" borderId="0" xfId="0" applyNumberFormat="1" applyFont="1" applyFill="1" applyBorder="1" applyAlignment="1">
      <alignment/>
    </xf>
    <xf numFmtId="3" fontId="40" fillId="2" borderId="0" xfId="0" applyNumberFormat="1" applyFont="1" applyFill="1" applyAlignment="1" quotePrefix="1">
      <alignment horizontal="left"/>
    </xf>
    <xf numFmtId="3" fontId="39" fillId="2" borderId="4" xfId="0" applyNumberFormat="1" applyFont="1" applyFill="1" applyBorder="1" applyAlignment="1">
      <alignment/>
    </xf>
    <xf numFmtId="3" fontId="39" fillId="2" borderId="0" xfId="0" applyNumberFormat="1" applyFont="1" applyFill="1" applyAlignment="1">
      <alignment horizontal="left" indent="2"/>
    </xf>
    <xf numFmtId="3" fontId="39" fillId="3" borderId="0" xfId="0" applyNumberFormat="1" applyFont="1" applyFill="1" applyAlignment="1">
      <alignment horizontal="left" indent="2"/>
    </xf>
    <xf numFmtId="3" fontId="39" fillId="3" borderId="0" xfId="0" applyNumberFormat="1" applyFont="1" applyFill="1" applyAlignment="1">
      <alignment wrapText="1"/>
    </xf>
    <xf numFmtId="3" fontId="40" fillId="3" borderId="0" xfId="0" applyNumberFormat="1" applyFont="1" applyFill="1" applyAlignment="1">
      <alignment/>
    </xf>
    <xf numFmtId="3" fontId="39" fillId="3" borderId="4" xfId="0" applyNumberFormat="1" applyFont="1" applyFill="1" applyBorder="1" applyAlignment="1">
      <alignment/>
    </xf>
    <xf numFmtId="3" fontId="39" fillId="3" borderId="0" xfId="0" applyNumberFormat="1" applyFont="1" applyFill="1" applyAlignment="1" quotePrefix="1">
      <alignment horizontal="left"/>
    </xf>
    <xf numFmtId="3" fontId="39" fillId="2" borderId="0" xfId="0" applyNumberFormat="1" applyFont="1" applyFill="1" applyAlignment="1" quotePrefix="1">
      <alignment horizontal="left"/>
    </xf>
    <xf numFmtId="3" fontId="39" fillId="3" borderId="3" xfId="0" applyNumberFormat="1" applyFont="1" applyFill="1" applyBorder="1" applyAlignment="1">
      <alignment horizontal="left"/>
    </xf>
    <xf numFmtId="3" fontId="39" fillId="2" borderId="0" xfId="0" applyNumberFormat="1" applyFont="1" applyFill="1" applyAlignment="1" quotePrefix="1">
      <alignment horizontal="left" indent="1"/>
    </xf>
    <xf numFmtId="3" fontId="39" fillId="2" borderId="3" xfId="0" applyNumberFormat="1" applyFont="1" applyFill="1" applyBorder="1" applyAlignment="1">
      <alignment/>
    </xf>
    <xf numFmtId="3" fontId="40" fillId="3" borderId="3" xfId="0" applyNumberFormat="1" applyFont="1" applyFill="1" applyBorder="1" applyAlignment="1">
      <alignment/>
    </xf>
    <xf numFmtId="3" fontId="39" fillId="2" borderId="0" xfId="0" applyNumberFormat="1" applyFont="1" applyFill="1" applyBorder="1" applyAlignment="1">
      <alignment horizontal="left"/>
    </xf>
    <xf numFmtId="3" fontId="39" fillId="2" borderId="0" xfId="0" applyNumberFormat="1" applyFont="1" applyFill="1" applyBorder="1" applyAlignment="1">
      <alignment horizontal="centerContinuous"/>
    </xf>
    <xf numFmtId="3" fontId="40" fillId="2" borderId="0" xfId="0" applyNumberFormat="1" applyFont="1" applyFill="1" applyBorder="1" applyAlignment="1">
      <alignment horizontal="centerContinuous"/>
    </xf>
    <xf numFmtId="0" fontId="22" fillId="2" borderId="0" xfId="0" applyFont="1" applyFill="1" applyAlignment="1">
      <alignment horizontal="center"/>
    </xf>
    <xf numFmtId="1" fontId="13" fillId="2" borderId="0" xfId="0" applyNumberFormat="1" applyFont="1" applyFill="1" applyBorder="1" applyAlignment="1">
      <alignment horizontal="right"/>
    </xf>
    <xf numFmtId="1" fontId="0" fillId="2" borderId="0" xfId="0" applyNumberFormat="1" applyFill="1" applyAlignment="1">
      <alignment horizontal="right"/>
    </xf>
    <xf numFmtId="1" fontId="15" fillId="2" borderId="0" xfId="0" applyNumberFormat="1" applyFont="1" applyFill="1" applyBorder="1" applyAlignment="1">
      <alignment horizontal="left" vertical="center" wrapText="1"/>
    </xf>
    <xf numFmtId="0" fontId="9" fillId="2" borderId="0" xfId="0" applyFont="1" applyFill="1" applyAlignment="1">
      <alignment horizontal="center"/>
    </xf>
    <xf numFmtId="0" fontId="32" fillId="2" borderId="0" xfId="0" applyFont="1" applyFill="1" applyAlignment="1">
      <alignment horizontal="center"/>
    </xf>
    <xf numFmtId="0" fontId="5" fillId="2" borderId="0" xfId="0" applyFont="1" applyFill="1" applyAlignment="1">
      <alignment horizontal="justify"/>
    </xf>
    <xf numFmtId="0" fontId="5" fillId="2" borderId="0" xfId="0" applyFont="1" applyFill="1" applyAlignment="1">
      <alignment horizontal="right"/>
    </xf>
    <xf numFmtId="0" fontId="33" fillId="2" borderId="0" xfId="0" applyFont="1" applyFill="1" applyAlignment="1">
      <alignment/>
    </xf>
    <xf numFmtId="0" fontId="5" fillId="2" borderId="0" xfId="0" applyFont="1" applyFill="1" applyAlignment="1">
      <alignment horizontal="right" vertical="top"/>
    </xf>
    <xf numFmtId="0" fontId="33" fillId="2" borderId="0" xfId="0" applyFont="1" applyFill="1" applyAlignment="1">
      <alignment vertical="top"/>
    </xf>
    <xf numFmtId="0" fontId="5" fillId="2" borderId="0" xfId="0" applyFont="1" applyFill="1" applyAlignment="1">
      <alignment/>
    </xf>
    <xf numFmtId="0" fontId="5" fillId="2" borderId="0" xfId="0" applyFont="1" applyFill="1" applyAlignment="1">
      <alignment/>
    </xf>
    <xf numFmtId="0" fontId="5" fillId="2" borderId="0" xfId="0" applyFont="1" applyFill="1" applyAlignment="1">
      <alignment horizontal="left"/>
    </xf>
    <xf numFmtId="0" fontId="5" fillId="2" borderId="0" xfId="0" applyFont="1" applyFill="1" applyAlignment="1">
      <alignment horizontal="justify" vertical="top" wrapText="1"/>
    </xf>
    <xf numFmtId="0" fontId="7" fillId="2" borderId="0" xfId="20" applyFont="1" applyFill="1" applyAlignment="1">
      <alignment horizontal="left"/>
    </xf>
    <xf numFmtId="0" fontId="7" fillId="2" borderId="0" xfId="20" applyFont="1" applyFill="1" applyAlignment="1">
      <alignment horizontal="right" vertical="top" wrapText="1"/>
    </xf>
    <xf numFmtId="0" fontId="5" fillId="2" borderId="0" xfId="0" applyFont="1" applyFill="1" applyAlignment="1">
      <alignment horizontal="center" vertical="top" wrapText="1"/>
    </xf>
    <xf numFmtId="0" fontId="2" fillId="2" borderId="0" xfId="20" applyFill="1" applyAlignment="1">
      <alignment horizontal="left"/>
    </xf>
    <xf numFmtId="0" fontId="5" fillId="2" borderId="0" xfId="0" applyFont="1" applyFill="1" applyAlignment="1">
      <alignment horizontal="left" vertical="center" wrapText="1"/>
    </xf>
    <xf numFmtId="0" fontId="0" fillId="2" borderId="0" xfId="0" applyFont="1" applyFill="1" applyAlignment="1">
      <alignment horizontal="right" vertical="top"/>
    </xf>
    <xf numFmtId="0" fontId="9" fillId="3" borderId="0" xfId="0" applyFont="1" applyFill="1" applyAlignment="1">
      <alignment horizontal="center" vertical="center"/>
    </xf>
    <xf numFmtId="0" fontId="5" fillId="3" borderId="0" xfId="0" applyFont="1" applyFill="1" applyBorder="1" applyAlignment="1">
      <alignment horizontal="center" vertical="center"/>
    </xf>
    <xf numFmtId="0" fontId="22" fillId="3" borderId="0" xfId="0" applyFont="1" applyFill="1" applyAlignment="1">
      <alignment horizontal="center"/>
    </xf>
    <xf numFmtId="1" fontId="23" fillId="2" borderId="0" xfId="0" applyNumberFormat="1" applyFont="1" applyFill="1" applyBorder="1" applyAlignment="1">
      <alignment horizontal="center"/>
    </xf>
    <xf numFmtId="0" fontId="34" fillId="2" borderId="0" xfId="0" applyFont="1" applyFill="1" applyAlignment="1">
      <alignment vertical="top"/>
    </xf>
    <xf numFmtId="0" fontId="2" fillId="2" borderId="0" xfId="20" applyFill="1" applyAlignment="1">
      <alignment horizontal="right" vertical="top" wrapText="1"/>
    </xf>
    <xf numFmtId="0" fontId="5" fillId="2" borderId="0" xfId="0" applyFont="1" applyFill="1" applyAlignment="1">
      <alignment horizontal="left" vertical="top" wrapText="1"/>
    </xf>
    <xf numFmtId="0" fontId="5" fillId="2" borderId="0" xfId="0" applyFont="1" applyFill="1" applyAlignment="1">
      <alignment horizontal="justify" vertical="center"/>
    </xf>
    <xf numFmtId="0" fontId="29" fillId="2" borderId="0" xfId="0" applyFont="1" applyFill="1" applyAlignment="1">
      <alignment horizontal="justify" vertical="center"/>
    </xf>
    <xf numFmtId="0" fontId="0" fillId="2" borderId="0" xfId="0" applyFill="1" applyAlignment="1">
      <alignment horizontal="right" vertical="top"/>
    </xf>
    <xf numFmtId="0" fontId="5" fillId="2" borderId="0" xfId="0" applyFont="1" applyFill="1" applyAlignment="1">
      <alignment horizontal="justify" vertical="center" wrapText="1"/>
    </xf>
    <xf numFmtId="0" fontId="1" fillId="2" borderId="0" xfId="0" applyFont="1" applyFill="1" applyAlignment="1">
      <alignment/>
    </xf>
    <xf numFmtId="0" fontId="5" fillId="2" borderId="0" xfId="0" applyFont="1" applyFill="1" applyAlignment="1">
      <alignment horizontal="justify" vertical="justify" wrapText="1"/>
    </xf>
    <xf numFmtId="0" fontId="7" fillId="2" borderId="0" xfId="20" applyFont="1" applyFill="1" applyAlignment="1">
      <alignment/>
    </xf>
    <xf numFmtId="0" fontId="5" fillId="2" borderId="0" xfId="0" applyFont="1" applyFill="1" applyBorder="1" applyAlignment="1">
      <alignment horizontal="left" vertical="center" wrapText="1"/>
    </xf>
    <xf numFmtId="3" fontId="1" fillId="2" borderId="0" xfId="0" applyNumberFormat="1" applyFont="1" applyFill="1" applyBorder="1" applyAlignment="1">
      <alignment horizontal="right" vertical="center" wrapText="1"/>
    </xf>
    <xf numFmtId="0" fontId="17" fillId="2" borderId="0" xfId="0" applyFont="1" applyFill="1" applyBorder="1" applyAlignment="1">
      <alignment horizontal="center"/>
    </xf>
    <xf numFmtId="0" fontId="30" fillId="2" borderId="0" xfId="0" applyFont="1" applyFill="1" applyBorder="1" applyAlignment="1">
      <alignment horizontal="left" vertical="center" wrapText="1"/>
    </xf>
    <xf numFmtId="3" fontId="27" fillId="2" borderId="0" xfId="0" applyNumberFormat="1" applyFont="1" applyFill="1" applyBorder="1" applyAlignment="1">
      <alignment horizontal="right" vertical="center" wrapText="1"/>
    </xf>
    <xf numFmtId="0" fontId="12" fillId="2" borderId="0" xfId="0" applyFont="1" applyFill="1" applyBorder="1" applyAlignment="1">
      <alignment horizontal="left" vertical="center" wrapText="1"/>
    </xf>
    <xf numFmtId="1" fontId="12" fillId="2" borderId="0" xfId="0" applyNumberFormat="1" applyFont="1" applyFill="1" applyBorder="1" applyAlignment="1">
      <alignment horizontal="right" vertical="center" wrapText="1"/>
    </xf>
    <xf numFmtId="0" fontId="0" fillId="2" borderId="1" xfId="0" applyFill="1" applyBorder="1" applyAlignment="1">
      <alignment/>
    </xf>
    <xf numFmtId="0" fontId="1" fillId="2" borderId="0" xfId="0" applyFont="1" applyFill="1" applyBorder="1" applyAlignment="1">
      <alignment vertical="top" wrapText="1"/>
    </xf>
    <xf numFmtId="0" fontId="24" fillId="2" borderId="1" xfId="0" applyFont="1" applyFill="1" applyBorder="1" applyAlignment="1">
      <alignment horizontal="left" wrapText="1"/>
    </xf>
    <xf numFmtId="0" fontId="24" fillId="2" borderId="0" xfId="0" applyFont="1" applyFill="1" applyAlignment="1">
      <alignment horizontal="left" wrapText="1"/>
    </xf>
    <xf numFmtId="0" fontId="5" fillId="2" borderId="0" xfId="0" applyFont="1" applyFill="1" applyBorder="1" applyAlignment="1">
      <alignment horizontal="center" vertical="center" wrapText="1"/>
    </xf>
    <xf numFmtId="3" fontId="5" fillId="2" borderId="0" xfId="0" applyNumberFormat="1" applyFont="1" applyFill="1" applyAlignment="1">
      <alignment/>
    </xf>
    <xf numFmtId="164" fontId="17" fillId="2" borderId="0" xfId="21" applyNumberFormat="1" applyFont="1" applyFill="1" applyAlignment="1">
      <alignment horizontal="center"/>
    </xf>
    <xf numFmtId="0" fontId="4" fillId="2" borderId="0" xfId="0" applyFont="1" applyFill="1" applyAlignment="1">
      <alignment horizontal="justify"/>
    </xf>
    <xf numFmtId="3" fontId="5" fillId="2" borderId="0" xfId="0" applyNumberFormat="1" applyFont="1" applyFill="1" applyBorder="1" applyAlignment="1">
      <alignment/>
    </xf>
    <xf numFmtId="0" fontId="5" fillId="3" borderId="0" xfId="0" applyFont="1" applyFill="1" applyAlignment="1">
      <alignment horizontal="center" vertical="center"/>
    </xf>
    <xf numFmtId="0" fontId="5" fillId="2" borderId="0" xfId="0" applyFont="1" applyFill="1" applyAlignment="1">
      <alignment horizontal="left" wrapText="1"/>
    </xf>
    <xf numFmtId="0" fontId="23" fillId="3" borderId="0" xfId="0" applyFont="1" applyFill="1" applyAlignment="1">
      <alignment horizontal="center"/>
    </xf>
    <xf numFmtId="0" fontId="0" fillId="2" borderId="0" xfId="0" applyFill="1" applyAlignment="1">
      <alignment horizontal="justify" vertical="center" wrapText="1"/>
    </xf>
    <xf numFmtId="0" fontId="23" fillId="3" borderId="0" xfId="0" applyFont="1" applyFill="1" applyAlignment="1">
      <alignment horizontal="right" vertical="center"/>
    </xf>
    <xf numFmtId="164" fontId="5" fillId="2" borderId="0" xfId="21" applyNumberFormat="1" applyFont="1" applyFill="1" applyAlignment="1">
      <alignment/>
    </xf>
    <xf numFmtId="0" fontId="1" fillId="2" borderId="1" xfId="0" applyFont="1" applyFill="1" applyBorder="1" applyAlignment="1">
      <alignment/>
    </xf>
    <xf numFmtId="0" fontId="1" fillId="2" borderId="0" xfId="0" applyFont="1" applyFill="1" applyBorder="1" applyAlignment="1">
      <alignment/>
    </xf>
    <xf numFmtId="0" fontId="5" fillId="2" borderId="0" xfId="0" applyFont="1" applyFill="1" applyAlignment="1">
      <alignment horizontal="left" wrapText="1"/>
    </xf>
    <xf numFmtId="0" fontId="5" fillId="2" borderId="0" xfId="0" applyFont="1" applyFill="1" applyAlignment="1">
      <alignment horizontal="justify" vertical="top"/>
    </xf>
    <xf numFmtId="0" fontId="24" fillId="2" borderId="0" xfId="0" applyFont="1" applyFill="1" applyAlignment="1">
      <alignment horizontal="justify"/>
    </xf>
    <xf numFmtId="3" fontId="5" fillId="2" borderId="1" xfId="0" applyNumberFormat="1" applyFont="1" applyFill="1" applyBorder="1" applyAlignment="1">
      <alignment/>
    </xf>
    <xf numFmtId="0" fontId="24" fillId="2" borderId="0" xfId="0" applyFont="1" applyFill="1" applyBorder="1" applyAlignment="1">
      <alignment/>
    </xf>
    <xf numFmtId="3" fontId="24" fillId="2" borderId="0" xfId="0" applyNumberFormat="1" applyFont="1" applyFill="1" applyBorder="1" applyAlignment="1">
      <alignment/>
    </xf>
    <xf numFmtId="0" fontId="24" fillId="2" borderId="0" xfId="0" applyFont="1" applyFill="1" applyAlignment="1">
      <alignment/>
    </xf>
    <xf numFmtId="0" fontId="25" fillId="2" borderId="0" xfId="0" applyFont="1" applyFill="1" applyAlignment="1">
      <alignment/>
    </xf>
    <xf numFmtId="9" fontId="0" fillId="2" borderId="0" xfId="21" applyFill="1" applyAlignment="1">
      <alignment vertical="center"/>
    </xf>
    <xf numFmtId="0" fontId="0" fillId="2" borderId="0" xfId="0" applyFill="1" applyAlignment="1">
      <alignment vertical="center"/>
    </xf>
    <xf numFmtId="0" fontId="29" fillId="2" borderId="0" xfId="0" applyFont="1" applyFill="1" applyAlignment="1">
      <alignment vertical="center"/>
    </xf>
    <xf numFmtId="0" fontId="29" fillId="2" borderId="0" xfId="0" applyFont="1" applyFill="1" applyAlignment="1">
      <alignment horizontal="left" vertical="center"/>
    </xf>
    <xf numFmtId="0" fontId="11" fillId="2" borderId="0" xfId="0" applyFont="1" applyFill="1" applyAlignment="1">
      <alignment horizontal="right" vertical="center"/>
    </xf>
    <xf numFmtId="0" fontId="0" fillId="2" borderId="0" xfId="0" applyFill="1" applyAlignment="1">
      <alignment horizontal="justify" vertical="center"/>
    </xf>
    <xf numFmtId="0" fontId="7" fillId="2" borderId="0" xfId="20" applyFont="1" applyFill="1" applyAlignment="1">
      <alignment horizontal="right" vertical="center"/>
    </xf>
    <xf numFmtId="0" fontId="1" fillId="2" borderId="0" xfId="0" applyFont="1" applyFill="1" applyAlignment="1">
      <alignment horizontal="justify" vertical="center"/>
    </xf>
    <xf numFmtId="0" fontId="5" fillId="2" borderId="0" xfId="0" applyFont="1" applyFill="1" applyAlignment="1">
      <alignment vertical="center"/>
    </xf>
    <xf numFmtId="0" fontId="1" fillId="2" borderId="0" xfId="0" applyFont="1" applyFill="1" applyAlignment="1">
      <alignment vertical="center"/>
    </xf>
    <xf numFmtId="0" fontId="5" fillId="2" borderId="0" xfId="0" applyFont="1" applyFill="1" applyAlignment="1">
      <alignment horizontal="left" vertical="center"/>
    </xf>
    <xf numFmtId="0" fontId="5" fillId="2" borderId="0" xfId="0" applyFont="1" applyFill="1" applyAlignment="1" quotePrefix="1">
      <alignment horizontal="left" vertical="center"/>
    </xf>
    <xf numFmtId="0" fontId="1" fillId="2" borderId="0" xfId="0" applyFont="1" applyFill="1" applyAlignment="1">
      <alignment horizontal="right" vertical="center"/>
    </xf>
    <xf numFmtId="0" fontId="5" fillId="2" borderId="0" xfId="0" applyFont="1" applyFill="1" applyAlignment="1">
      <alignment horizontal="right" vertical="center"/>
    </xf>
    <xf numFmtId="0" fontId="5" fillId="2" borderId="0" xfId="0" applyFont="1" applyFill="1" applyBorder="1" applyAlignment="1">
      <alignment vertical="center"/>
    </xf>
    <xf numFmtId="0" fontId="1" fillId="2" borderId="0" xfId="0" applyFont="1" applyFill="1" applyBorder="1" applyAlignment="1">
      <alignment vertical="center"/>
    </xf>
    <xf numFmtId="3" fontId="1" fillId="2" borderId="0" xfId="0" applyNumberFormat="1" applyFont="1" applyFill="1" applyAlignment="1">
      <alignment vertical="center"/>
    </xf>
    <xf numFmtId="0" fontId="12" fillId="2" borderId="0" xfId="0" applyFont="1" applyFill="1" applyBorder="1" applyAlignment="1">
      <alignment horizontal="left" vertical="center" wrapText="1"/>
    </xf>
    <xf numFmtId="0" fontId="5" fillId="2" borderId="0" xfId="0" applyFont="1" applyFill="1" applyAlignment="1">
      <alignment horizontal="justify" vertical="center" wrapText="1"/>
    </xf>
    <xf numFmtId="0" fontId="5" fillId="3" borderId="0" xfId="0" applyFont="1" applyFill="1" applyBorder="1" applyAlignment="1">
      <alignment horizontal="center" vertical="center" wrapText="1"/>
    </xf>
    <xf numFmtId="0" fontId="1" fillId="2" borderId="0" xfId="0" applyFont="1" applyFill="1" applyBorder="1" applyAlignment="1" applyProtection="1">
      <alignment horizontal="left" vertical="center"/>
      <protection/>
    </xf>
    <xf numFmtId="0" fontId="1" fillId="2" borderId="0" xfId="0" applyFont="1" applyFill="1" applyBorder="1" applyAlignment="1" applyProtection="1">
      <alignment horizontal="left" vertical="center" wrapText="1"/>
      <protection/>
    </xf>
    <xf numFmtId="0" fontId="5" fillId="2" borderId="0" xfId="0" applyFont="1" applyFill="1" applyBorder="1" applyAlignment="1" applyProtection="1">
      <alignment horizontal="left" vertical="center"/>
      <protection/>
    </xf>
    <xf numFmtId="3" fontId="5" fillId="2" borderId="0" xfId="0" applyNumberFormat="1" applyFont="1" applyFill="1" applyBorder="1" applyAlignment="1">
      <alignment vertical="center"/>
    </xf>
    <xf numFmtId="3" fontId="1" fillId="2" borderId="0" xfId="0" applyNumberFormat="1" applyFont="1" applyFill="1" applyBorder="1" applyAlignment="1">
      <alignment vertical="center"/>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3" fontId="5" fillId="2" borderId="0" xfId="0" applyNumberFormat="1" applyFont="1" applyFill="1" applyBorder="1" applyAlignment="1">
      <alignment horizontal="left" vertical="center"/>
    </xf>
    <xf numFmtId="0" fontId="1" fillId="2" borderId="0" xfId="0" applyFont="1" applyFill="1" applyBorder="1" applyAlignment="1">
      <alignment horizontal="justify" vertical="center"/>
    </xf>
    <xf numFmtId="0" fontId="1" fillId="2" borderId="0" xfId="0" applyFont="1" applyFill="1" applyBorder="1" applyAlignment="1" quotePrefix="1">
      <alignment horizontal="left" vertical="center"/>
    </xf>
    <xf numFmtId="0" fontId="5" fillId="2" borderId="0" xfId="0" applyFont="1" applyFill="1" applyBorder="1" applyAlignment="1">
      <alignment vertical="top"/>
    </xf>
    <xf numFmtId="0" fontId="1" fillId="2" borderId="0" xfId="0" applyFont="1" applyFill="1" applyBorder="1" applyAlignment="1" quotePrefix="1">
      <alignment horizontal="justify" vertical="center"/>
    </xf>
    <xf numFmtId="0" fontId="1" fillId="2" borderId="1" xfId="0" applyFont="1" applyFill="1" applyBorder="1" applyAlignment="1">
      <alignment vertical="center"/>
    </xf>
    <xf numFmtId="0" fontId="31" fillId="2" borderId="0" xfId="0" applyFont="1" applyFill="1" applyAlignment="1">
      <alignment vertical="center"/>
    </xf>
    <xf numFmtId="0" fontId="23" fillId="3" borderId="0" xfId="0" applyFont="1" applyFill="1" applyAlignment="1">
      <alignment horizontal="right"/>
    </xf>
    <xf numFmtId="0" fontId="23" fillId="3" borderId="0" xfId="0" applyFont="1" applyFill="1" applyAlignment="1">
      <alignment horizontal="left"/>
    </xf>
    <xf numFmtId="0" fontId="21" fillId="3" borderId="0" xfId="0" applyFont="1" applyFill="1" applyAlignment="1">
      <alignment horizontal="center"/>
    </xf>
    <xf numFmtId="0" fontId="9" fillId="3" borderId="0" xfId="0" applyFont="1" applyFill="1" applyAlignment="1">
      <alignment horizontal="center"/>
    </xf>
    <xf numFmtId="0" fontId="20" fillId="2" borderId="0" xfId="0" applyFont="1" applyFill="1" applyAlignment="1">
      <alignment horizontal="left"/>
    </xf>
    <xf numFmtId="0" fontId="23" fillId="3" borderId="0" xfId="20" applyFont="1" applyFill="1" applyAlignment="1">
      <alignment horizontal="center"/>
    </xf>
    <xf numFmtId="0" fontId="11" fillId="2" borderId="0" xfId="0" applyFont="1" applyFill="1" applyAlignment="1">
      <alignment horizontal="right"/>
    </xf>
    <xf numFmtId="0" fontId="7" fillId="2" borderId="0" xfId="20" applyFont="1" applyFill="1" applyAlignment="1">
      <alignment horizontal="left"/>
    </xf>
    <xf numFmtId="0" fontId="7" fillId="2" borderId="0" xfId="20" applyFont="1" applyFill="1" applyAlignment="1">
      <alignment horizontal="right" vertical="top" wrapText="1"/>
    </xf>
    <xf numFmtId="0" fontId="5" fillId="2" borderId="0" xfId="0" applyFont="1" applyFill="1" applyAlignment="1">
      <alignment horizontal="left" vertical="center" wrapText="1"/>
    </xf>
    <xf numFmtId="0" fontId="6" fillId="2" borderId="0" xfId="0" applyFont="1" applyFill="1" applyAlignment="1">
      <alignment horizontal="left"/>
    </xf>
    <xf numFmtId="0" fontId="2" fillId="2" borderId="0" xfId="20" applyFill="1" applyAlignment="1">
      <alignment horizontal="right"/>
    </xf>
    <xf numFmtId="0" fontId="5" fillId="2" borderId="0" xfId="0" applyFont="1" applyFill="1" applyAlignment="1">
      <alignment horizontal="justify" vertical="center"/>
    </xf>
    <xf numFmtId="0" fontId="29" fillId="2" borderId="0" xfId="0" applyFont="1" applyFill="1" applyAlignment="1">
      <alignment horizontal="justify" vertical="center"/>
    </xf>
    <xf numFmtId="0" fontId="5" fillId="2" borderId="0" xfId="0" applyFont="1" applyFill="1" applyAlignment="1">
      <alignment horizontal="justify" vertical="top" wrapText="1"/>
    </xf>
    <xf numFmtId="0" fontId="17" fillId="3" borderId="0" xfId="0" applyFont="1" applyFill="1" applyAlignment="1">
      <alignment horizontal="center"/>
    </xf>
    <xf numFmtId="0" fontId="1" fillId="0" borderId="0" xfId="0" applyFont="1" applyBorder="1" applyAlignment="1">
      <alignment horizontal="right" wrapText="1"/>
    </xf>
    <xf numFmtId="0" fontId="7" fillId="0" borderId="0" xfId="20" applyFont="1" applyFill="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AValdeblanquezP\Configuraci&#243;n%20local\Archivos%20temporales%20de%20Internet\OLKC2\CUENTAS_SINTESIS_AGREGADO1%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ienes%20y%20Servicios\Prorroga\Cuadros%20para%20publicaci&#243;n\2002\Matriz%20Utilizaci&#243;n%20-%2002%20(Vinculada%20y%20con%20cuadros%20de%20contr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FAValdeblanquezP\Configuraci&#243;n%20local\Archivos%20temporales%20de%20Internet\OLKC2\CUENTAS_SINTESIS_AGREGADO%202004%2002%2011%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1">
        <row r="133">
          <cell r="A133" t="str">
            <v>S0099901</v>
          </cell>
          <cell r="B133" t="str">
            <v>S002??</v>
          </cell>
          <cell r="C133" t="str">
            <v>S00105</v>
          </cell>
          <cell r="D133" t="str">
            <v>S00104</v>
          </cell>
          <cell r="E133" t="str">
            <v>S0010304*</v>
          </cell>
          <cell r="F133" t="str">
            <v>S00103??</v>
          </cell>
          <cell r="G133" t="str">
            <v>S00102??</v>
          </cell>
          <cell r="H133" t="str">
            <v>S00101??</v>
          </cell>
          <cell r="I133" t="str">
            <v>SE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qui 02 Kte 6 dig"/>
      <sheetName val="equi Ktes 02 2 dig."/>
      <sheetName val="Matriz Util. - 02 Ktes"/>
      <sheetName val="compras"/>
      <sheetName val="equi 02 Ctes 6 dig"/>
      <sheetName val="equi 02 Ctes 2 dig"/>
      <sheetName val="Matriz Util. - 02 Ctes"/>
      <sheetName val="Gobiern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3">
        <row r="5">
          <cell r="H5" t="str">
            <v>2004 REVISADO CERRADO</v>
          </cell>
        </row>
        <row r="6">
          <cell r="H6" t="str">
            <v>02/Nov/2007 : 08:45:20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34"/>
  <sheetViews>
    <sheetView tabSelected="1" view="pageBreakPreview" zoomScaleSheetLayoutView="100" workbookViewId="0" topLeftCell="A1">
      <selection activeCell="A1" sqref="A1"/>
    </sheetView>
  </sheetViews>
  <sheetFormatPr defaultColWidth="9.140625" defaultRowHeight="12.75"/>
  <cols>
    <col min="1" max="2" width="4.28125" style="2" customWidth="1"/>
    <col min="3" max="3" width="0.85546875" style="14" customWidth="1"/>
    <col min="4" max="4" width="14.7109375" style="2" customWidth="1"/>
    <col min="5" max="5" width="15.28125" style="2" customWidth="1"/>
    <col min="6" max="9" width="8.8515625" style="2" customWidth="1"/>
    <col min="10" max="10" width="3.28125" style="2" customWidth="1"/>
    <col min="11" max="16384" width="8.8515625" style="2" customWidth="1"/>
  </cols>
  <sheetData>
    <row r="2" spans="9:12" ht="12.75">
      <c r="I2" s="3" t="s">
        <v>19</v>
      </c>
      <c r="J2" s="3"/>
      <c r="K2" s="3"/>
      <c r="L2" s="3"/>
    </row>
    <row r="4" spans="2:12" s="5" customFormat="1" ht="20.25">
      <c r="B4" s="233" t="s">
        <v>7</v>
      </c>
      <c r="C4" s="233"/>
      <c r="D4" s="233"/>
      <c r="E4" s="233"/>
      <c r="F4" s="233"/>
      <c r="G4" s="233"/>
      <c r="H4" s="233"/>
      <c r="I4" s="233"/>
      <c r="J4" s="24"/>
      <c r="K4" s="24"/>
      <c r="L4" s="24"/>
    </row>
    <row r="5" spans="2:7" s="5" customFormat="1" ht="12.75">
      <c r="B5" s="12"/>
      <c r="C5" s="22"/>
      <c r="D5" s="21"/>
      <c r="E5" s="21"/>
      <c r="F5" s="12"/>
      <c r="G5" s="12"/>
    </row>
    <row r="6" spans="2:9" s="5" customFormat="1" ht="18.75">
      <c r="B6" s="234" t="s">
        <v>9</v>
      </c>
      <c r="C6" s="234"/>
      <c r="D6" s="234"/>
      <c r="E6" s="234"/>
      <c r="F6" s="234"/>
      <c r="G6" s="234"/>
      <c r="H6" s="234"/>
      <c r="I6" s="234"/>
    </row>
    <row r="7" spans="2:9" s="5" customFormat="1" ht="16.5" customHeight="1">
      <c r="B7" s="18"/>
      <c r="C7" s="134"/>
      <c r="D7" s="23"/>
      <c r="E7" s="135"/>
      <c r="F7" s="134"/>
      <c r="G7" s="134"/>
      <c r="H7" s="134"/>
      <c r="I7" s="134"/>
    </row>
    <row r="8" spans="2:13" s="5" customFormat="1" ht="15" customHeight="1">
      <c r="B8" s="73">
        <v>1</v>
      </c>
      <c r="C8" s="17" t="s">
        <v>15</v>
      </c>
      <c r="D8" s="23" t="s">
        <v>21</v>
      </c>
      <c r="E8" s="40" t="s">
        <v>22</v>
      </c>
      <c r="F8" s="9"/>
      <c r="G8" s="9"/>
      <c r="H8" s="9"/>
      <c r="I8" s="9"/>
      <c r="J8" s="9"/>
      <c r="K8" s="9"/>
      <c r="L8" s="9"/>
      <c r="M8" s="4"/>
    </row>
    <row r="9" spans="2:13" s="5" customFormat="1" ht="15" customHeight="1">
      <c r="B9" s="74">
        <v>2</v>
      </c>
      <c r="C9" s="16" t="s">
        <v>11</v>
      </c>
      <c r="D9" s="23" t="s">
        <v>23</v>
      </c>
      <c r="E9" s="23" t="s">
        <v>24</v>
      </c>
      <c r="F9" s="9"/>
      <c r="G9" s="9"/>
      <c r="H9" s="9"/>
      <c r="I9" s="9"/>
      <c r="J9" s="9"/>
      <c r="K9" s="9"/>
      <c r="L9" s="9"/>
      <c r="M9" s="4"/>
    </row>
    <row r="10" spans="2:13" s="5" customFormat="1" ht="15" customHeight="1">
      <c r="B10" s="74">
        <v>3</v>
      </c>
      <c r="C10" s="16" t="s">
        <v>12</v>
      </c>
      <c r="D10" s="23" t="s">
        <v>25</v>
      </c>
      <c r="E10" s="23" t="s">
        <v>26</v>
      </c>
      <c r="F10" s="9"/>
      <c r="G10" s="9"/>
      <c r="H10" s="9"/>
      <c r="I10" s="9"/>
      <c r="J10" s="9"/>
      <c r="K10" s="9"/>
      <c r="L10" s="9"/>
      <c r="M10" s="4"/>
    </row>
    <row r="11" spans="2:13" s="5" customFormat="1" ht="15" customHeight="1">
      <c r="B11" s="74">
        <v>4</v>
      </c>
      <c r="C11" s="16" t="s">
        <v>13</v>
      </c>
      <c r="D11" s="23" t="s">
        <v>27</v>
      </c>
      <c r="E11" s="23" t="s">
        <v>28</v>
      </c>
      <c r="F11" s="9"/>
      <c r="G11" s="9"/>
      <c r="H11" s="9"/>
      <c r="I11" s="9"/>
      <c r="J11" s="9"/>
      <c r="K11" s="9"/>
      <c r="L11" s="9"/>
      <c r="M11" s="4"/>
    </row>
    <row r="12" spans="2:13" s="5" customFormat="1" ht="15" customHeight="1">
      <c r="B12" s="74">
        <v>5</v>
      </c>
      <c r="C12" s="16" t="s">
        <v>14</v>
      </c>
      <c r="D12" s="23" t="s">
        <v>29</v>
      </c>
      <c r="E12" s="23" t="s">
        <v>30</v>
      </c>
      <c r="F12" s="9"/>
      <c r="G12" s="9"/>
      <c r="H12" s="9"/>
      <c r="I12" s="9"/>
      <c r="J12" s="9"/>
      <c r="K12" s="9"/>
      <c r="L12" s="9"/>
      <c r="M12" s="4"/>
    </row>
    <row r="13" spans="2:13" s="5" customFormat="1" ht="15" customHeight="1">
      <c r="B13" s="74">
        <v>6</v>
      </c>
      <c r="C13" s="16" t="s">
        <v>14</v>
      </c>
      <c r="D13" s="23" t="s">
        <v>31</v>
      </c>
      <c r="E13" s="23" t="s">
        <v>32</v>
      </c>
      <c r="F13" s="9"/>
      <c r="G13" s="9"/>
      <c r="H13" s="9"/>
      <c r="I13" s="9"/>
      <c r="J13" s="9"/>
      <c r="K13" s="9"/>
      <c r="L13" s="9"/>
      <c r="M13" s="4"/>
    </row>
    <row r="14" spans="2:13" s="5" customFormat="1" ht="15" customHeight="1">
      <c r="B14" s="74">
        <v>7</v>
      </c>
      <c r="C14" s="16" t="s">
        <v>14</v>
      </c>
      <c r="D14" s="23" t="s">
        <v>33</v>
      </c>
      <c r="E14" s="23" t="s">
        <v>34</v>
      </c>
      <c r="F14" s="9"/>
      <c r="G14" s="9"/>
      <c r="H14" s="9"/>
      <c r="I14" s="9"/>
      <c r="J14" s="9"/>
      <c r="K14" s="9"/>
      <c r="L14" s="9"/>
      <c r="M14" s="4"/>
    </row>
    <row r="15" spans="2:13" s="5" customFormat="1" ht="15" customHeight="1">
      <c r="B15" s="74">
        <v>8</v>
      </c>
      <c r="C15" s="16" t="s">
        <v>14</v>
      </c>
      <c r="D15" s="23" t="s">
        <v>35</v>
      </c>
      <c r="E15" s="23" t="s">
        <v>36</v>
      </c>
      <c r="F15" s="9"/>
      <c r="G15" s="9"/>
      <c r="H15" s="9"/>
      <c r="I15" s="9"/>
      <c r="J15" s="9"/>
      <c r="K15" s="9"/>
      <c r="L15" s="9"/>
      <c r="M15" s="4" t="s">
        <v>15</v>
      </c>
    </row>
    <row r="16" spans="2:13" s="5" customFormat="1" ht="15" customHeight="1">
      <c r="B16" s="74">
        <v>9</v>
      </c>
      <c r="C16" s="16" t="s">
        <v>14</v>
      </c>
      <c r="D16" s="23" t="s">
        <v>199</v>
      </c>
      <c r="E16" s="23" t="s">
        <v>200</v>
      </c>
      <c r="F16" s="9"/>
      <c r="G16" s="9"/>
      <c r="H16" s="9"/>
      <c r="I16" s="9"/>
      <c r="J16" s="9"/>
      <c r="K16" s="9"/>
      <c r="L16" s="9"/>
      <c r="M16" s="4"/>
    </row>
    <row r="17" spans="2:13" s="5" customFormat="1" ht="15" customHeight="1">
      <c r="B17" s="19"/>
      <c r="C17" s="16"/>
      <c r="D17" s="20"/>
      <c r="E17" s="20"/>
      <c r="F17" s="9"/>
      <c r="G17" s="9"/>
      <c r="H17" s="9"/>
      <c r="I17" s="9"/>
      <c r="J17" s="9"/>
      <c r="K17" s="9"/>
      <c r="L17" s="9"/>
      <c r="M17" s="4"/>
    </row>
    <row r="18" spans="2:13" s="5" customFormat="1" ht="15" customHeight="1">
      <c r="B18" s="234" t="s">
        <v>5</v>
      </c>
      <c r="C18" s="234"/>
      <c r="D18" s="234"/>
      <c r="E18" s="234"/>
      <c r="F18" s="234"/>
      <c r="G18" s="234"/>
      <c r="H18" s="234"/>
      <c r="I18" s="234"/>
      <c r="J18" s="9"/>
      <c r="K18" s="9"/>
      <c r="L18" s="9"/>
      <c r="M18" s="4"/>
    </row>
    <row r="19" spans="2:13" s="5" customFormat="1" ht="15" customHeight="1">
      <c r="B19" s="74">
        <v>10</v>
      </c>
      <c r="C19" s="16" t="s">
        <v>15</v>
      </c>
      <c r="D19" s="23" t="s">
        <v>37</v>
      </c>
      <c r="E19" s="235" t="s">
        <v>167</v>
      </c>
      <c r="F19" s="235"/>
      <c r="G19" s="235"/>
      <c r="H19" s="235"/>
      <c r="I19" s="235"/>
      <c r="J19" s="9"/>
      <c r="K19" s="9"/>
      <c r="L19" s="9"/>
      <c r="M19" s="4"/>
    </row>
    <row r="20" spans="2:13" s="5" customFormat="1" ht="15" customHeight="1">
      <c r="B20" s="19"/>
      <c r="C20" s="16"/>
      <c r="D20" s="23"/>
      <c r="E20" s="72"/>
      <c r="F20" s="72"/>
      <c r="G20" s="72"/>
      <c r="H20" s="72"/>
      <c r="I20" s="72"/>
      <c r="J20" s="9"/>
      <c r="K20" s="9"/>
      <c r="L20" s="9"/>
      <c r="M20" s="4"/>
    </row>
    <row r="21" spans="2:13" s="5" customFormat="1" ht="15" customHeight="1">
      <c r="B21" s="236" t="s">
        <v>230</v>
      </c>
      <c r="C21" s="236"/>
      <c r="D21" s="236"/>
      <c r="E21" s="236"/>
      <c r="F21" s="236"/>
      <c r="G21" s="236"/>
      <c r="H21" s="236"/>
      <c r="I21" s="236"/>
      <c r="J21" s="9"/>
      <c r="K21" s="9"/>
      <c r="L21" s="9"/>
      <c r="M21" s="4"/>
    </row>
    <row r="22" spans="2:13" s="5" customFormat="1" ht="15" customHeight="1">
      <c r="B22" s="19"/>
      <c r="C22" s="16"/>
      <c r="D22" s="23"/>
      <c r="E22" s="72"/>
      <c r="F22" s="72"/>
      <c r="G22" s="72"/>
      <c r="H22" s="72"/>
      <c r="I22" s="72"/>
      <c r="J22" s="9"/>
      <c r="K22" s="9"/>
      <c r="L22" s="9"/>
      <c r="M22" s="4"/>
    </row>
    <row r="23" spans="3:12" s="5" customFormat="1" ht="6.75" customHeight="1">
      <c r="C23" s="16"/>
      <c r="D23" s="13"/>
      <c r="E23" s="9"/>
      <c r="F23" s="9"/>
      <c r="G23" s="9"/>
      <c r="H23" s="9"/>
      <c r="I23" s="9"/>
      <c r="J23" s="9"/>
      <c r="K23" s="9"/>
      <c r="L23" s="9"/>
    </row>
    <row r="24" spans="2:9" s="5" customFormat="1" ht="15.75">
      <c r="B24" s="232" t="s">
        <v>20</v>
      </c>
      <c r="C24" s="232"/>
      <c r="D24" s="232"/>
      <c r="E24" s="32"/>
      <c r="F24" s="231" t="s">
        <v>17</v>
      </c>
      <c r="G24" s="231"/>
      <c r="H24" s="231"/>
      <c r="I24" s="231"/>
    </row>
    <row r="25" s="5" customFormat="1" ht="12.75">
      <c r="C25" s="15"/>
    </row>
    <row r="26" s="5" customFormat="1" ht="12.75">
      <c r="C26" s="15"/>
    </row>
    <row r="27" s="5" customFormat="1" ht="12.75">
      <c r="C27" s="15"/>
    </row>
    <row r="28" s="5" customFormat="1" ht="12.75">
      <c r="C28" s="15"/>
    </row>
    <row r="29" s="5" customFormat="1" ht="12.75">
      <c r="C29" s="15"/>
    </row>
    <row r="30" s="5" customFormat="1" ht="12.75">
      <c r="C30" s="15"/>
    </row>
    <row r="31" s="5" customFormat="1" ht="12.75">
      <c r="C31" s="15"/>
    </row>
    <row r="32" s="5" customFormat="1" ht="12.75">
      <c r="C32" s="15"/>
    </row>
    <row r="33" s="5" customFormat="1" ht="12.75">
      <c r="C33" s="15"/>
    </row>
    <row r="34" s="5" customFormat="1" ht="12.75">
      <c r="C34" s="15"/>
    </row>
  </sheetData>
  <mergeCells count="7">
    <mergeCell ref="F24:I24"/>
    <mergeCell ref="B24:D24"/>
    <mergeCell ref="B4:I4"/>
    <mergeCell ref="B6:I6"/>
    <mergeCell ref="B18:I18"/>
    <mergeCell ref="E19:I19"/>
    <mergeCell ref="B21:I21"/>
  </mergeCells>
  <hyperlinks>
    <hyperlink ref="D8" location="Ejercicios!B8" display="Ejercicio 10.1"/>
    <hyperlink ref="D19" location="Ane_10.A.1!A1" display="Cuadro 10.A.1:"/>
    <hyperlink ref="E8" location="Rta_10.1!B6" display="Respuesta 10.1"/>
    <hyperlink ref="D9" location="Ejercicios!B20" display="Ejercicio 10.2"/>
    <hyperlink ref="D10" location="Ejercicios!B24" display="Ejercicio 10.3"/>
    <hyperlink ref="E10" location="Rta_10.3!B6" display="Respuesta 10.3"/>
    <hyperlink ref="D11" location="Ejercicios!B29" display="Ejercicio 10.4"/>
    <hyperlink ref="D12" location="Ejercicios!B44" display="Ejercicio 10.5"/>
    <hyperlink ref="D13" location="Ejercicios!B50" display="Ejercicio 10.6"/>
    <hyperlink ref="E13" location="Rta_10.6!B6" display="Respuesta 10.6"/>
    <hyperlink ref="D14" location="Ejercicios!B55" display="Ejercicio 10.7"/>
    <hyperlink ref="E14" location="Rta_10.7!B6" display="Respuesta 10.7"/>
    <hyperlink ref="D15" location="Ejercicios!B60" display="Ejercicio 10.8"/>
    <hyperlink ref="E15" location="Rta_10.8!B6" display="Respuesta 10.8"/>
    <hyperlink ref="E9" location="Rta_10.2!B6" display="Respuesta 10.2"/>
    <hyperlink ref="E11" location="Rta_10.4!B6" display="Respuesta 10.4"/>
    <hyperlink ref="E12" location="Rta_10.5!B6" display="Respuesta 10.5"/>
    <hyperlink ref="D16" location="Ejercicios!B66" display="Ejercicio 10.9"/>
    <hyperlink ref="E16" location="Rta_10.9!B6" display="Respuesta 10.9"/>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17"/>
  <sheetViews>
    <sheetView view="pageBreakPreview" zoomScaleSheetLayoutView="100" workbookViewId="0" topLeftCell="A1">
      <selection activeCell="A1" sqref="A1"/>
    </sheetView>
  </sheetViews>
  <sheetFormatPr defaultColWidth="9.140625" defaultRowHeight="12.75"/>
  <cols>
    <col min="2" max="2" width="8.140625" style="0" customWidth="1"/>
    <col min="3" max="3" width="13.8515625" style="0" customWidth="1"/>
    <col min="4" max="4" width="10.57421875" style="0" bestFit="1" customWidth="1"/>
    <col min="5" max="5" width="17.140625" style="0" customWidth="1"/>
    <col min="6" max="6" width="10.7109375" style="0" customWidth="1"/>
    <col min="7" max="7" width="9.28125" style="0" bestFit="1" customWidth="1"/>
    <col min="8" max="8" width="11.28125" style="0" customWidth="1"/>
    <col min="9" max="9" width="12.57421875" style="0" customWidth="1"/>
  </cols>
  <sheetData>
    <row r="1" spans="1:11" ht="12.75">
      <c r="A1" s="7"/>
      <c r="B1" s="7"/>
      <c r="C1" s="7"/>
      <c r="D1" s="7"/>
      <c r="E1" s="7"/>
      <c r="F1" s="7"/>
      <c r="G1" s="7"/>
      <c r="H1" s="7"/>
      <c r="I1" s="7"/>
      <c r="J1" s="7"/>
      <c r="K1" s="7"/>
    </row>
    <row r="2" spans="1:11" ht="12.75">
      <c r="A2" s="7"/>
      <c r="B2" s="7"/>
      <c r="C2" s="3"/>
      <c r="D2" s="3"/>
      <c r="E2" s="3"/>
      <c r="F2" s="3"/>
      <c r="G2" s="3"/>
      <c r="H2" s="7"/>
      <c r="I2" s="7"/>
      <c r="J2" s="3" t="s">
        <v>19</v>
      </c>
      <c r="K2" s="7"/>
    </row>
    <row r="3" spans="1:11" ht="12.75">
      <c r="A3" s="7"/>
      <c r="B3" s="7"/>
      <c r="C3" s="7"/>
      <c r="D3" s="7"/>
      <c r="E3" s="7"/>
      <c r="F3" s="7"/>
      <c r="G3" s="7"/>
      <c r="H3" s="7"/>
      <c r="I3" s="7"/>
      <c r="J3" s="7"/>
      <c r="K3" s="7"/>
    </row>
    <row r="4" spans="1:11" s="6" customFormat="1" ht="12.75">
      <c r="A4" s="8"/>
      <c r="B4" s="164" t="s">
        <v>229</v>
      </c>
      <c r="C4" s="8"/>
      <c r="D4" s="8"/>
      <c r="E4" s="8"/>
      <c r="F4" s="8"/>
      <c r="G4" s="41"/>
      <c r="H4" s="8"/>
      <c r="I4" s="8"/>
      <c r="J4" s="41" t="s">
        <v>8</v>
      </c>
      <c r="K4" s="8"/>
    </row>
    <row r="5" spans="1:11" s="6" customFormat="1" ht="12.75">
      <c r="A5" s="8"/>
      <c r="B5" s="8"/>
      <c r="C5" s="8"/>
      <c r="D5" s="8"/>
      <c r="E5" s="8"/>
      <c r="F5" s="8"/>
      <c r="G5" s="8"/>
      <c r="H5" s="8"/>
      <c r="I5" s="8"/>
      <c r="J5" s="8"/>
      <c r="K5" s="8"/>
    </row>
    <row r="6" spans="1:11" s="6" customFormat="1" ht="18.75">
      <c r="A6" s="8"/>
      <c r="B6" s="234" t="s">
        <v>226</v>
      </c>
      <c r="C6" s="234"/>
      <c r="D6" s="234"/>
      <c r="E6" s="234"/>
      <c r="F6" s="234"/>
      <c r="G6" s="234"/>
      <c r="H6" s="234"/>
      <c r="I6" s="234"/>
      <c r="J6" s="234"/>
      <c r="K6" s="8"/>
    </row>
    <row r="7" spans="1:11" s="6" customFormat="1" ht="12.75">
      <c r="A7" s="8"/>
      <c r="B7" s="8"/>
      <c r="C7" s="196"/>
      <c r="D7" s="196"/>
      <c r="E7" s="8"/>
      <c r="F7" s="8"/>
      <c r="G7" s="8"/>
      <c r="H7" s="8"/>
      <c r="I7" s="8"/>
      <c r="J7" s="8"/>
      <c r="K7" s="8"/>
    </row>
    <row r="8" spans="1:11" s="6" customFormat="1" ht="15.75">
      <c r="A8" s="8"/>
      <c r="B8" s="190" t="s">
        <v>398</v>
      </c>
      <c r="C8" s="216" t="s">
        <v>104</v>
      </c>
      <c r="D8" s="216" t="s">
        <v>223</v>
      </c>
      <c r="E8" s="216" t="s">
        <v>18</v>
      </c>
      <c r="F8" s="216" t="s">
        <v>105</v>
      </c>
      <c r="G8" s="216" t="s">
        <v>224</v>
      </c>
      <c r="H8" s="216" t="s">
        <v>61</v>
      </c>
      <c r="I8" s="216" t="s">
        <v>60</v>
      </c>
      <c r="J8" s="8"/>
      <c r="K8" s="8"/>
    </row>
    <row r="9" spans="1:11" s="6" customFormat="1" ht="15.75">
      <c r="A9" s="8"/>
      <c r="B9" s="191"/>
      <c r="C9" s="216"/>
      <c r="D9" s="216"/>
      <c r="E9" s="216"/>
      <c r="F9" s="216"/>
      <c r="G9" s="216"/>
      <c r="H9" s="216"/>
      <c r="I9" s="216"/>
      <c r="J9" s="8"/>
      <c r="K9" s="8"/>
    </row>
    <row r="10" spans="1:11" s="6" customFormat="1" ht="16.5" thickBot="1">
      <c r="A10" s="8"/>
      <c r="B10" s="191"/>
      <c r="C10" s="192">
        <v>-7769793</v>
      </c>
      <c r="D10" s="192">
        <v>-82674</v>
      </c>
      <c r="E10" s="192">
        <v>14314864</v>
      </c>
      <c r="F10" s="192">
        <v>-9497077</v>
      </c>
      <c r="G10" s="192">
        <v>0</v>
      </c>
      <c r="H10" s="192">
        <v>3729302</v>
      </c>
      <c r="I10" s="192">
        <v>-16234208</v>
      </c>
      <c r="J10" s="8"/>
      <c r="K10" s="8"/>
    </row>
    <row r="11" spans="1:11" s="6" customFormat="1" ht="15.75">
      <c r="A11" s="8"/>
      <c r="B11" s="191"/>
      <c r="C11" s="193"/>
      <c r="D11" s="194"/>
      <c r="E11" s="161"/>
      <c r="F11" s="161"/>
      <c r="G11" s="161"/>
      <c r="H11" s="8"/>
      <c r="I11" s="8"/>
      <c r="J11" s="8"/>
      <c r="K11" s="8"/>
    </row>
    <row r="12" spans="1:11" s="6" customFormat="1" ht="15.75">
      <c r="A12" s="8"/>
      <c r="B12" s="191"/>
      <c r="C12" s="215" t="s">
        <v>397</v>
      </c>
      <c r="D12" s="215"/>
      <c r="E12" s="215"/>
      <c r="F12" s="215"/>
      <c r="G12" s="215"/>
      <c r="H12" s="215"/>
      <c r="I12" s="215"/>
      <c r="J12" s="8"/>
      <c r="K12" s="8"/>
    </row>
    <row r="13" spans="1:11" s="6" customFormat="1" ht="15.75">
      <c r="A13" s="8"/>
      <c r="B13" s="191"/>
      <c r="C13" s="215"/>
      <c r="D13" s="215"/>
      <c r="E13" s="215"/>
      <c r="F13" s="215"/>
      <c r="G13" s="215"/>
      <c r="H13" s="215"/>
      <c r="I13" s="215"/>
      <c r="J13" s="8"/>
      <c r="K13" s="8"/>
    </row>
    <row r="14" spans="1:11" s="6" customFormat="1" ht="15.75">
      <c r="A14" s="8"/>
      <c r="B14" s="191"/>
      <c r="C14" s="184"/>
      <c r="D14" s="184"/>
      <c r="E14" s="184"/>
      <c r="F14" s="184"/>
      <c r="G14" s="184"/>
      <c r="H14" s="184"/>
      <c r="I14" s="184"/>
      <c r="J14" s="8"/>
      <c r="K14" s="8"/>
    </row>
    <row r="15" spans="1:11" s="6" customFormat="1" ht="15.75">
      <c r="A15" s="8"/>
      <c r="B15" s="191"/>
      <c r="C15" s="184"/>
      <c r="D15" s="184"/>
      <c r="E15" s="184"/>
      <c r="F15" s="184"/>
      <c r="G15" s="184"/>
      <c r="H15" s="184"/>
      <c r="I15" s="184"/>
      <c r="J15" s="8"/>
      <c r="K15" s="8"/>
    </row>
    <row r="16" spans="1:11" s="6" customFormat="1" ht="15.75">
      <c r="A16" s="8"/>
      <c r="B16" s="191"/>
      <c r="C16" s="195"/>
      <c r="D16" s="195"/>
      <c r="E16" s="161"/>
      <c r="F16" s="161"/>
      <c r="G16" s="161"/>
      <c r="H16" s="8"/>
      <c r="I16" s="8"/>
      <c r="J16" s="8"/>
      <c r="K16" s="8"/>
    </row>
    <row r="17" spans="1:11" s="6" customFormat="1" ht="15.75">
      <c r="A17" s="8"/>
      <c r="B17" s="33" t="s">
        <v>47</v>
      </c>
      <c r="C17" s="32"/>
      <c r="D17" s="32"/>
      <c r="E17" s="51"/>
      <c r="F17" s="51"/>
      <c r="G17" s="51"/>
      <c r="H17" s="183" t="s">
        <v>17</v>
      </c>
      <c r="I17" s="183"/>
      <c r="J17" s="183"/>
      <c r="K17" s="8"/>
    </row>
    <row r="18" s="6" customFormat="1" ht="12.75"/>
    <row r="19" s="6" customFormat="1" ht="12.75"/>
    <row r="20" s="6" customFormat="1" ht="12.75"/>
    <row r="21" s="6" customFormat="1" ht="12.75"/>
    <row r="22" s="6" customFormat="1" ht="12.75"/>
    <row r="23" s="6" customFormat="1" ht="12.75"/>
    <row r="24" s="6" customFormat="1" ht="12.75"/>
    <row r="25" s="6" customFormat="1" ht="12.75"/>
    <row r="26" s="6" customFormat="1" ht="12.75"/>
    <row r="27" s="6" customFormat="1" ht="12.75"/>
    <row r="28" s="6" customFormat="1" ht="12.75"/>
  </sheetData>
  <mergeCells count="10">
    <mergeCell ref="B6:J6"/>
    <mergeCell ref="H17:J17"/>
    <mergeCell ref="C8:C9"/>
    <mergeCell ref="D8:D9"/>
    <mergeCell ref="E8:E9"/>
    <mergeCell ref="F8:F9"/>
    <mergeCell ref="G8:G9"/>
    <mergeCell ref="C12:I15"/>
    <mergeCell ref="H8:H9"/>
    <mergeCell ref="I8:I9"/>
  </mergeCells>
  <hyperlinks>
    <hyperlink ref="F4:G4" location="Índice!B7" display="Volver al índice"/>
    <hyperlink ref="B4" location="Ejercicios!B6" display="Volver a ejercicios"/>
    <hyperlink ref="J4" location="Índice!B6" display="Volver"/>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dimension ref="A1:K79"/>
  <sheetViews>
    <sheetView view="pageBreakPreview" zoomScaleNormal="85" zoomScaleSheetLayoutView="100" workbookViewId="0" topLeftCell="A1">
      <selection activeCell="A1" sqref="A1"/>
    </sheetView>
  </sheetViews>
  <sheetFormatPr defaultColWidth="9.140625" defaultRowHeight="12.75"/>
  <cols>
    <col min="1" max="1" width="4.57421875" style="58" customWidth="1"/>
    <col min="2" max="2" width="5.57421875" style="58" customWidth="1"/>
    <col min="3" max="3" width="10.28125" style="65" customWidth="1"/>
    <col min="4" max="4" width="35.7109375" style="58" customWidth="1"/>
    <col min="5" max="5" width="15.8515625" style="58" bestFit="1" customWidth="1"/>
    <col min="6" max="6" width="2.28125" style="58" customWidth="1"/>
    <col min="7" max="7" width="7.00390625" style="66" customWidth="1"/>
    <col min="8" max="8" width="35.7109375" style="58" customWidth="1"/>
    <col min="9" max="9" width="11.28125" style="58" customWidth="1"/>
    <col min="10" max="10" width="11.00390625" style="58" bestFit="1" customWidth="1"/>
    <col min="11" max="11" width="5.7109375" style="58" customWidth="1"/>
    <col min="12" max="16384" width="8.8515625" style="58" customWidth="1"/>
  </cols>
  <sheetData>
    <row r="1" spans="1:11" ht="12.75">
      <c r="A1" s="197"/>
      <c r="B1" s="198"/>
      <c r="C1" s="199"/>
      <c r="D1" s="198"/>
      <c r="E1" s="198"/>
      <c r="F1" s="198"/>
      <c r="G1" s="200"/>
      <c r="H1" s="198"/>
      <c r="I1" s="198"/>
      <c r="J1" s="198"/>
      <c r="K1" s="198"/>
    </row>
    <row r="2" spans="1:11" ht="12.75">
      <c r="A2" s="198"/>
      <c r="B2" s="198"/>
      <c r="C2" s="201"/>
      <c r="D2" s="201"/>
      <c r="E2" s="201"/>
      <c r="F2" s="201"/>
      <c r="G2" s="201"/>
      <c r="H2" s="198"/>
      <c r="I2" s="198"/>
      <c r="J2" s="201" t="s">
        <v>19</v>
      </c>
      <c r="K2" s="198"/>
    </row>
    <row r="3" spans="1:11" ht="12.75">
      <c r="A3" s="198"/>
      <c r="B3" s="198"/>
      <c r="C3" s="199"/>
      <c r="D3" s="198"/>
      <c r="E3" s="198"/>
      <c r="F3" s="198"/>
      <c r="G3" s="200"/>
      <c r="H3" s="198"/>
      <c r="I3" s="198"/>
      <c r="J3" s="198"/>
      <c r="K3" s="198"/>
    </row>
    <row r="4" spans="1:11" s="55" customFormat="1" ht="12.75">
      <c r="A4" s="202"/>
      <c r="B4" s="164" t="s">
        <v>229</v>
      </c>
      <c r="C4" s="159"/>
      <c r="D4" s="202"/>
      <c r="E4" s="202"/>
      <c r="F4" s="202"/>
      <c r="G4" s="159"/>
      <c r="H4" s="202"/>
      <c r="I4" s="203"/>
      <c r="J4" s="41" t="s">
        <v>8</v>
      </c>
      <c r="K4" s="202"/>
    </row>
    <row r="5" spans="1:11" s="55" customFormat="1" ht="12.75">
      <c r="A5" s="202"/>
      <c r="B5" s="202"/>
      <c r="C5" s="159"/>
      <c r="D5" s="202"/>
      <c r="E5" s="202"/>
      <c r="F5" s="202"/>
      <c r="G5" s="200"/>
      <c r="H5" s="202"/>
      <c r="I5" s="202"/>
      <c r="J5" s="202"/>
      <c r="K5" s="202"/>
    </row>
    <row r="6" spans="2:10" s="55" customFormat="1" ht="18.75">
      <c r="B6" s="151" t="s">
        <v>48</v>
      </c>
      <c r="C6" s="151"/>
      <c r="D6" s="151"/>
      <c r="E6" s="151"/>
      <c r="F6" s="151"/>
      <c r="G6" s="151"/>
      <c r="H6" s="151"/>
      <c r="I6" s="151"/>
      <c r="J6" s="151"/>
    </row>
    <row r="7" spans="1:11" s="55" customFormat="1" ht="12.75">
      <c r="A7" s="202"/>
      <c r="B7" s="204"/>
      <c r="C7" s="205"/>
      <c r="D7" s="206"/>
      <c r="E7" s="204"/>
      <c r="F7" s="204"/>
      <c r="G7" s="207"/>
      <c r="H7" s="204"/>
      <c r="I7" s="204"/>
      <c r="J7" s="204"/>
      <c r="K7" s="202"/>
    </row>
    <row r="8" spans="1:11" s="55" customFormat="1" ht="12" customHeight="1">
      <c r="A8" s="202"/>
      <c r="B8" s="158">
        <v>10.9</v>
      </c>
      <c r="C8" s="205" t="s">
        <v>108</v>
      </c>
      <c r="D8" s="206"/>
      <c r="E8" s="206"/>
      <c r="F8" s="206"/>
      <c r="G8" s="207"/>
      <c r="H8" s="206"/>
      <c r="I8" s="206"/>
      <c r="J8" s="206"/>
      <c r="K8" s="202"/>
    </row>
    <row r="9" spans="1:11" s="55" customFormat="1" ht="12.75">
      <c r="A9" s="202"/>
      <c r="B9" s="204"/>
      <c r="C9" s="208"/>
      <c r="D9" s="206"/>
      <c r="E9" s="209"/>
      <c r="F9" s="206"/>
      <c r="G9" s="208"/>
      <c r="H9" s="206"/>
      <c r="I9" s="210" t="s">
        <v>109</v>
      </c>
      <c r="J9" s="206"/>
      <c r="K9" s="202"/>
    </row>
    <row r="10" spans="1:11" s="55" customFormat="1" ht="12.75">
      <c r="A10" s="202"/>
      <c r="B10" s="204"/>
      <c r="C10" s="152" t="s">
        <v>110</v>
      </c>
      <c r="D10" s="152"/>
      <c r="E10" s="152">
        <v>2006</v>
      </c>
      <c r="F10" s="64"/>
      <c r="G10" s="152" t="s">
        <v>111</v>
      </c>
      <c r="H10" s="152"/>
      <c r="I10" s="152">
        <v>2006</v>
      </c>
      <c r="J10" s="206"/>
      <c r="K10" s="202"/>
    </row>
    <row r="11" spans="1:11" s="55" customFormat="1" ht="12.75">
      <c r="A11" s="202"/>
      <c r="B11" s="204"/>
      <c r="C11" s="152"/>
      <c r="D11" s="152"/>
      <c r="E11" s="152"/>
      <c r="F11" s="44"/>
      <c r="G11" s="152"/>
      <c r="H11" s="152"/>
      <c r="I11" s="152"/>
      <c r="J11" s="206"/>
      <c r="K11" s="202"/>
    </row>
    <row r="12" spans="1:11" s="55" customFormat="1" ht="12.75">
      <c r="A12" s="202"/>
      <c r="B12" s="204"/>
      <c r="C12" s="211"/>
      <c r="D12" s="205" t="s">
        <v>66</v>
      </c>
      <c r="E12" s="206"/>
      <c r="F12" s="206"/>
      <c r="G12" s="207"/>
      <c r="H12" s="205"/>
      <c r="I12" s="206"/>
      <c r="J12" s="206"/>
      <c r="K12" s="202"/>
    </row>
    <row r="13" spans="1:11" s="55" customFormat="1" ht="12.75">
      <c r="A13" s="202"/>
      <c r="B13" s="204"/>
      <c r="C13" s="211" t="s">
        <v>112</v>
      </c>
      <c r="D13" s="212" t="s">
        <v>3</v>
      </c>
      <c r="E13" s="213">
        <v>60548816</v>
      </c>
      <c r="F13" s="213"/>
      <c r="G13" s="207" t="s">
        <v>113</v>
      </c>
      <c r="H13" s="206" t="s">
        <v>52</v>
      </c>
      <c r="I13" s="213">
        <v>196838010</v>
      </c>
      <c r="J13" s="206"/>
      <c r="K13" s="202"/>
    </row>
    <row r="14" spans="1:11" s="55" customFormat="1" ht="12.75">
      <c r="A14" s="202"/>
      <c r="B14" s="204"/>
      <c r="C14" s="211" t="s">
        <v>114</v>
      </c>
      <c r="D14" s="212" t="s">
        <v>115</v>
      </c>
      <c r="E14" s="213">
        <v>136289194</v>
      </c>
      <c r="F14" s="213"/>
      <c r="G14" s="207"/>
      <c r="H14" s="206"/>
      <c r="I14" s="213"/>
      <c r="J14" s="206"/>
      <c r="K14" s="202"/>
    </row>
    <row r="15" spans="1:11" s="55" customFormat="1" ht="12.75">
      <c r="A15" s="202"/>
      <c r="B15" s="204"/>
      <c r="C15" s="68"/>
      <c r="D15" s="68" t="s">
        <v>116</v>
      </c>
      <c r="E15" s="70">
        <f>SUM(E13:E14)</f>
        <v>196838010</v>
      </c>
      <c r="F15" s="70"/>
      <c r="G15" s="69"/>
      <c r="H15" s="68" t="s">
        <v>116</v>
      </c>
      <c r="I15" s="70">
        <f>SUM(I13:I14)</f>
        <v>196838010</v>
      </c>
      <c r="J15" s="230" t="b">
        <f>+I15=E15</f>
        <v>1</v>
      </c>
      <c r="K15" s="202"/>
    </row>
    <row r="16" spans="1:11" s="55" customFormat="1" ht="12.75">
      <c r="A16" s="202"/>
      <c r="B16" s="204"/>
      <c r="C16" s="205"/>
      <c r="D16" s="205" t="s">
        <v>117</v>
      </c>
      <c r="E16" s="213"/>
      <c r="F16" s="213"/>
      <c r="G16" s="207"/>
      <c r="H16" s="205"/>
      <c r="I16" s="213"/>
      <c r="J16" s="206"/>
      <c r="K16" s="202"/>
    </row>
    <row r="17" spans="1:11" s="55" customFormat="1" ht="12.75">
      <c r="A17" s="202"/>
      <c r="B17" s="204"/>
      <c r="C17" s="205" t="s">
        <v>118</v>
      </c>
      <c r="D17" s="217" t="s">
        <v>0</v>
      </c>
      <c r="E17" s="213">
        <v>26381524</v>
      </c>
      <c r="F17" s="213"/>
      <c r="G17" s="207"/>
      <c r="H17" s="212" t="s">
        <v>115</v>
      </c>
      <c r="I17" s="213">
        <v>136289194</v>
      </c>
      <c r="J17" s="206"/>
      <c r="K17" s="202"/>
    </row>
    <row r="18" spans="1:11" s="55" customFormat="1" ht="25.5">
      <c r="A18" s="202"/>
      <c r="B18" s="204"/>
      <c r="C18" s="205" t="s">
        <v>119</v>
      </c>
      <c r="D18" s="218" t="s">
        <v>120</v>
      </c>
      <c r="E18" s="213">
        <v>436506</v>
      </c>
      <c r="F18" s="213"/>
      <c r="G18" s="207"/>
      <c r="H18" s="206"/>
      <c r="I18" s="213"/>
      <c r="J18" s="206"/>
      <c r="K18" s="202"/>
    </row>
    <row r="19" spans="1:11" s="55" customFormat="1" ht="12.75">
      <c r="A19" s="202"/>
      <c r="B19" s="204"/>
      <c r="C19" s="205" t="s">
        <v>121</v>
      </c>
      <c r="D19" s="217" t="s">
        <v>2</v>
      </c>
      <c r="E19" s="213">
        <v>13995613</v>
      </c>
      <c r="F19" s="213"/>
      <c r="G19" s="207"/>
      <c r="H19" s="206"/>
      <c r="I19" s="213"/>
      <c r="J19" s="206"/>
      <c r="K19" s="202"/>
    </row>
    <row r="20" spans="1:11" s="55" customFormat="1" ht="12.75">
      <c r="A20" s="202"/>
      <c r="B20" s="204"/>
      <c r="C20" s="219" t="s">
        <v>122</v>
      </c>
      <c r="D20" s="217" t="s">
        <v>1</v>
      </c>
      <c r="E20" s="213">
        <v>95475551</v>
      </c>
      <c r="F20" s="213"/>
      <c r="G20" s="207"/>
      <c r="H20" s="206"/>
      <c r="I20" s="213"/>
      <c r="J20" s="206"/>
      <c r="K20" s="202"/>
    </row>
    <row r="21" spans="1:11" s="55" customFormat="1" ht="12.75">
      <c r="A21" s="202"/>
      <c r="B21" s="204"/>
      <c r="C21" s="68"/>
      <c r="D21" s="68" t="s">
        <v>116</v>
      </c>
      <c r="E21" s="70">
        <f>SUM(E17:E20)</f>
        <v>136289194</v>
      </c>
      <c r="F21" s="70"/>
      <c r="G21" s="69"/>
      <c r="H21" s="68" t="s">
        <v>116</v>
      </c>
      <c r="I21" s="70">
        <f>SUM(I17:I20)</f>
        <v>136289194</v>
      </c>
      <c r="J21" s="230" t="b">
        <f>+I21=E21</f>
        <v>1</v>
      </c>
      <c r="K21" s="202"/>
    </row>
    <row r="22" spans="1:11" s="55" customFormat="1" ht="12.75">
      <c r="A22" s="202"/>
      <c r="B22" s="204"/>
      <c r="C22" s="205"/>
      <c r="D22" s="205" t="s">
        <v>123</v>
      </c>
      <c r="E22" s="213"/>
      <c r="F22" s="213"/>
      <c r="G22" s="207"/>
      <c r="H22" s="205"/>
      <c r="I22" s="213"/>
      <c r="J22" s="206"/>
      <c r="K22" s="202"/>
    </row>
    <row r="23" spans="1:11" s="55" customFormat="1" ht="12.75">
      <c r="A23" s="202"/>
      <c r="B23" s="204"/>
      <c r="C23" s="220" t="s">
        <v>124</v>
      </c>
      <c r="D23" s="221" t="s">
        <v>62</v>
      </c>
      <c r="E23" s="213">
        <v>5791023</v>
      </c>
      <c r="F23" s="213"/>
      <c r="G23" s="222" t="s">
        <v>121</v>
      </c>
      <c r="H23" s="212" t="s">
        <v>2</v>
      </c>
      <c r="I23" s="213">
        <v>13995613</v>
      </c>
      <c r="J23" s="206"/>
      <c r="K23" s="202"/>
    </row>
    <row r="24" spans="1:11" s="55" customFormat="1" ht="12.75">
      <c r="A24" s="202"/>
      <c r="B24" s="204"/>
      <c r="C24" s="211"/>
      <c r="D24" s="223"/>
      <c r="E24" s="213"/>
      <c r="F24" s="213"/>
      <c r="G24" s="222" t="s">
        <v>122</v>
      </c>
      <c r="H24" s="212" t="s">
        <v>1</v>
      </c>
      <c r="I24" s="213">
        <v>95475551</v>
      </c>
      <c r="J24" s="206"/>
      <c r="K24" s="202"/>
    </row>
    <row r="25" spans="1:11" s="55" customFormat="1" ht="12.75">
      <c r="A25" s="202"/>
      <c r="B25" s="204"/>
      <c r="C25" s="211"/>
      <c r="D25" s="212"/>
      <c r="E25" s="213"/>
      <c r="F25" s="213"/>
      <c r="G25" s="222" t="s">
        <v>118</v>
      </c>
      <c r="H25" s="212" t="s">
        <v>125</v>
      </c>
      <c r="I25" s="213">
        <v>120208556</v>
      </c>
      <c r="J25" s="206"/>
      <c r="K25" s="202"/>
    </row>
    <row r="26" spans="1:11" s="55" customFormat="1" ht="12.75">
      <c r="A26" s="202"/>
      <c r="B26" s="204"/>
      <c r="C26" s="211" t="s">
        <v>126</v>
      </c>
      <c r="D26" s="212" t="s">
        <v>127</v>
      </c>
      <c r="E26" s="213">
        <v>251216680</v>
      </c>
      <c r="F26" s="213"/>
      <c r="G26" s="222"/>
      <c r="H26" s="212"/>
      <c r="I26" s="213"/>
      <c r="J26" s="206"/>
      <c r="K26" s="202"/>
    </row>
    <row r="27" spans="1:11" s="55" customFormat="1" ht="12.75">
      <c r="A27" s="202"/>
      <c r="B27" s="204"/>
      <c r="C27" s="205"/>
      <c r="D27" s="206"/>
      <c r="E27" s="213"/>
      <c r="F27" s="213"/>
      <c r="G27" s="222" t="s">
        <v>124</v>
      </c>
      <c r="H27" s="212" t="s">
        <v>62</v>
      </c>
      <c r="I27" s="213">
        <v>27327983</v>
      </c>
      <c r="J27" s="206"/>
      <c r="K27" s="202"/>
    </row>
    <row r="28" spans="1:11" s="55" customFormat="1" ht="12.75">
      <c r="A28" s="202"/>
      <c r="B28" s="204"/>
      <c r="C28" s="68"/>
      <c r="D28" s="68" t="s">
        <v>116</v>
      </c>
      <c r="E28" s="70">
        <f>SUM(E23:E27)</f>
        <v>257007703</v>
      </c>
      <c r="F28" s="70"/>
      <c r="G28" s="69"/>
      <c r="H28" s="68" t="s">
        <v>116</v>
      </c>
      <c r="I28" s="70">
        <f>SUM(I23:I27)</f>
        <v>257007703</v>
      </c>
      <c r="J28" s="230" t="b">
        <f>+I28=E28</f>
        <v>1</v>
      </c>
      <c r="K28" s="202"/>
    </row>
    <row r="29" spans="1:11" s="55" customFormat="1" ht="12.75">
      <c r="A29" s="202"/>
      <c r="B29" s="204"/>
      <c r="C29" s="211"/>
      <c r="D29" s="205" t="s">
        <v>131</v>
      </c>
      <c r="E29" s="221"/>
      <c r="F29" s="221"/>
      <c r="G29" s="224"/>
      <c r="H29" s="205"/>
      <c r="I29" s="221"/>
      <c r="J29" s="206"/>
      <c r="K29" s="202"/>
    </row>
    <row r="30" spans="1:11" s="55" customFormat="1" ht="12.75">
      <c r="A30" s="202"/>
      <c r="B30" s="204"/>
      <c r="C30" s="211" t="s">
        <v>129</v>
      </c>
      <c r="D30" s="212" t="s">
        <v>132</v>
      </c>
      <c r="E30" s="221">
        <v>284593825</v>
      </c>
      <c r="F30" s="221"/>
      <c r="G30" s="222" t="s">
        <v>133</v>
      </c>
      <c r="H30" s="212" t="s">
        <v>130</v>
      </c>
      <c r="I30" s="221">
        <v>260269639</v>
      </c>
      <c r="J30" s="206"/>
      <c r="K30" s="202"/>
    </row>
    <row r="31" spans="1:11" s="55" customFormat="1" ht="12.75">
      <c r="A31" s="202"/>
      <c r="B31" s="204"/>
      <c r="C31" s="211"/>
      <c r="D31" s="212"/>
      <c r="E31" s="221"/>
      <c r="F31" s="221"/>
      <c r="G31" s="222" t="s">
        <v>134</v>
      </c>
      <c r="H31" s="225" t="s">
        <v>135</v>
      </c>
      <c r="I31" s="221">
        <v>24324186</v>
      </c>
      <c r="J31" s="206"/>
      <c r="K31" s="202"/>
    </row>
    <row r="32" spans="1:11" s="55" customFormat="1" ht="12.75">
      <c r="A32" s="202"/>
      <c r="B32" s="204"/>
      <c r="C32" s="68"/>
      <c r="D32" s="68" t="s">
        <v>116</v>
      </c>
      <c r="E32" s="70">
        <f>SUM(E30:E31)</f>
        <v>284593825</v>
      </c>
      <c r="F32" s="70"/>
      <c r="G32" s="69"/>
      <c r="H32" s="68" t="s">
        <v>116</v>
      </c>
      <c r="I32" s="70">
        <f>SUM(I30:I31)</f>
        <v>284593825</v>
      </c>
      <c r="J32" s="230" t="b">
        <f>+I32=E32</f>
        <v>1</v>
      </c>
      <c r="K32" s="202"/>
    </row>
    <row r="33" spans="1:11" s="55" customFormat="1" ht="12.75">
      <c r="A33" s="202"/>
      <c r="B33" s="204"/>
      <c r="C33" s="205"/>
      <c r="D33" s="211" t="s">
        <v>136</v>
      </c>
      <c r="E33" s="213"/>
      <c r="F33" s="213"/>
      <c r="G33" s="207"/>
      <c r="H33" s="211"/>
      <c r="I33" s="213"/>
      <c r="J33" s="206"/>
      <c r="K33" s="202"/>
    </row>
    <row r="34" spans="1:11" s="55" customFormat="1" ht="12.75">
      <c r="A34" s="202"/>
      <c r="B34" s="204"/>
      <c r="C34" s="211" t="s">
        <v>137</v>
      </c>
      <c r="D34" s="226" t="s">
        <v>56</v>
      </c>
      <c r="E34" s="213">
        <v>240828732</v>
      </c>
      <c r="F34" s="213"/>
      <c r="G34" s="222" t="s">
        <v>133</v>
      </c>
      <c r="H34" s="212" t="s">
        <v>130</v>
      </c>
      <c r="I34" s="213">
        <v>260269639</v>
      </c>
      <c r="J34" s="206"/>
      <c r="K34" s="202"/>
    </row>
    <row r="35" spans="1:11" s="55" customFormat="1" ht="25.5">
      <c r="A35" s="202"/>
      <c r="B35" s="204"/>
      <c r="C35" s="211"/>
      <c r="D35" s="226"/>
      <c r="E35" s="213"/>
      <c r="F35" s="213"/>
      <c r="G35" s="227" t="s">
        <v>138</v>
      </c>
      <c r="H35" s="228" t="s">
        <v>139</v>
      </c>
      <c r="I35" s="206"/>
      <c r="J35" s="206"/>
      <c r="K35" s="202"/>
    </row>
    <row r="36" spans="1:11" s="55" customFormat="1" ht="12.75">
      <c r="A36" s="202"/>
      <c r="B36" s="204"/>
      <c r="C36" s="211" t="s">
        <v>140</v>
      </c>
      <c r="D36" s="212" t="s">
        <v>141</v>
      </c>
      <c r="E36" s="213">
        <v>29672052</v>
      </c>
      <c r="F36" s="213"/>
      <c r="G36" s="224"/>
      <c r="H36" s="212" t="s">
        <v>142</v>
      </c>
      <c r="I36" s="213">
        <v>10231145</v>
      </c>
      <c r="J36" s="206"/>
      <c r="K36" s="202"/>
    </row>
    <row r="37" spans="1:11" s="55" customFormat="1" ht="12.75">
      <c r="A37" s="202"/>
      <c r="B37" s="204"/>
      <c r="C37" s="68"/>
      <c r="D37" s="68" t="s">
        <v>116</v>
      </c>
      <c r="E37" s="70">
        <f>+E34+E36</f>
        <v>270500784</v>
      </c>
      <c r="F37" s="70"/>
      <c r="G37" s="69"/>
      <c r="H37" s="68" t="s">
        <v>116</v>
      </c>
      <c r="I37" s="70">
        <f>+I36+I34</f>
        <v>270500784</v>
      </c>
      <c r="J37" s="230" t="b">
        <f>+I37=E37</f>
        <v>1</v>
      </c>
      <c r="K37" s="202"/>
    </row>
    <row r="38" spans="1:11" s="55" customFormat="1" ht="12.75">
      <c r="A38" s="202"/>
      <c r="B38" s="204"/>
      <c r="C38" s="211"/>
      <c r="D38" s="211" t="s">
        <v>67</v>
      </c>
      <c r="E38" s="213"/>
      <c r="F38" s="213"/>
      <c r="G38" s="207"/>
      <c r="H38" s="211"/>
      <c r="I38" s="213"/>
      <c r="J38" s="206"/>
      <c r="K38" s="202"/>
    </row>
    <row r="39" spans="1:11" s="55" customFormat="1" ht="12.75">
      <c r="A39" s="202"/>
      <c r="B39" s="204"/>
      <c r="C39" s="211" t="s">
        <v>143</v>
      </c>
      <c r="D39" s="223" t="s">
        <v>58</v>
      </c>
      <c r="E39" s="213">
        <v>15414738</v>
      </c>
      <c r="F39" s="213"/>
      <c r="G39" s="222" t="s">
        <v>140</v>
      </c>
      <c r="H39" s="212" t="s">
        <v>57</v>
      </c>
      <c r="I39" s="213">
        <v>29672052</v>
      </c>
      <c r="J39" s="206"/>
      <c r="K39" s="202"/>
    </row>
    <row r="40" spans="1:11" s="55" customFormat="1" ht="12.75">
      <c r="A40" s="202"/>
      <c r="B40" s="204"/>
      <c r="C40" s="211" t="s">
        <v>144</v>
      </c>
      <c r="D40" s="223" t="s">
        <v>59</v>
      </c>
      <c r="E40" s="213">
        <v>200982</v>
      </c>
      <c r="F40" s="213"/>
      <c r="G40" s="222"/>
      <c r="H40" s="212"/>
      <c r="I40" s="213"/>
      <c r="J40" s="206"/>
      <c r="K40" s="202"/>
    </row>
    <row r="41" spans="1:11" s="55" customFormat="1" ht="12.75">
      <c r="A41" s="202"/>
      <c r="B41" s="204"/>
      <c r="C41" s="211" t="s">
        <v>145</v>
      </c>
      <c r="D41" s="223" t="s">
        <v>146</v>
      </c>
      <c r="E41" s="213">
        <v>96915</v>
      </c>
      <c r="F41" s="213"/>
      <c r="G41" s="222" t="s">
        <v>147</v>
      </c>
      <c r="H41" s="225" t="s">
        <v>148</v>
      </c>
      <c r="I41" s="213">
        <v>-8956</v>
      </c>
      <c r="J41" s="206"/>
      <c r="K41" s="202"/>
    </row>
    <row r="42" spans="1:11" s="55" customFormat="1" ht="25.5">
      <c r="A42" s="202"/>
      <c r="B42" s="204"/>
      <c r="C42" s="227" t="s">
        <v>149</v>
      </c>
      <c r="D42" s="225" t="s">
        <v>150</v>
      </c>
      <c r="E42" s="213">
        <v>-364403</v>
      </c>
      <c r="F42" s="213"/>
      <c r="G42" s="227" t="s">
        <v>147</v>
      </c>
      <c r="H42" s="225" t="s">
        <v>151</v>
      </c>
      <c r="I42" s="213">
        <v>0</v>
      </c>
      <c r="J42" s="206"/>
      <c r="K42" s="202"/>
    </row>
    <row r="43" spans="1:11" s="55" customFormat="1" ht="25.5">
      <c r="A43" s="202"/>
      <c r="B43" s="204"/>
      <c r="C43" s="211" t="s">
        <v>152</v>
      </c>
      <c r="D43" s="223" t="s">
        <v>153</v>
      </c>
      <c r="E43" s="213">
        <v>14314864</v>
      </c>
      <c r="F43" s="213"/>
      <c r="G43" s="222" t="s">
        <v>154</v>
      </c>
      <c r="H43" s="225" t="s">
        <v>155</v>
      </c>
      <c r="I43" s="213">
        <v>29663096</v>
      </c>
      <c r="J43" s="206"/>
      <c r="K43" s="202"/>
    </row>
    <row r="44" spans="1:11" s="55" customFormat="1" ht="12.75">
      <c r="A44" s="202"/>
      <c r="B44" s="204"/>
      <c r="C44" s="68"/>
      <c r="D44" s="68" t="s">
        <v>116</v>
      </c>
      <c r="E44" s="70">
        <f>+E39+E40+E41+E42+E43</f>
        <v>29663096</v>
      </c>
      <c r="F44" s="70"/>
      <c r="G44" s="69"/>
      <c r="H44" s="68" t="s">
        <v>116</v>
      </c>
      <c r="I44" s="70">
        <f>I43</f>
        <v>29663096</v>
      </c>
      <c r="J44" s="230" t="b">
        <f>+I44=E44</f>
        <v>1</v>
      </c>
      <c r="K44" s="202"/>
    </row>
    <row r="45" spans="1:11" s="55" customFormat="1" ht="12.75">
      <c r="A45" s="202"/>
      <c r="B45" s="204"/>
      <c r="C45" s="205"/>
      <c r="D45" s="206"/>
      <c r="E45" s="206"/>
      <c r="F45" s="206"/>
      <c r="G45" s="207"/>
      <c r="H45" s="206"/>
      <c r="I45" s="206"/>
      <c r="J45" s="206"/>
      <c r="K45" s="202"/>
    </row>
    <row r="46" spans="1:11" s="55" customFormat="1" ht="13.5">
      <c r="A46" s="202"/>
      <c r="B46" s="204"/>
      <c r="C46" s="211" t="s">
        <v>234</v>
      </c>
      <c r="D46" s="206"/>
      <c r="E46" s="206"/>
      <c r="F46" s="206"/>
      <c r="G46" s="207"/>
      <c r="H46" s="206"/>
      <c r="I46" s="206"/>
      <c r="J46" s="206"/>
      <c r="K46" s="202"/>
    </row>
    <row r="47" spans="1:11" s="55" customFormat="1" ht="13.5" thickBot="1">
      <c r="A47" s="202"/>
      <c r="B47" s="204"/>
      <c r="C47" s="205"/>
      <c r="D47" s="229"/>
      <c r="E47" s="229"/>
      <c r="F47" s="206"/>
      <c r="G47" s="207"/>
      <c r="H47" s="206"/>
      <c r="I47" s="206"/>
      <c r="J47" s="206"/>
      <c r="K47" s="202"/>
    </row>
    <row r="48" spans="1:11" s="55" customFormat="1" ht="12.75">
      <c r="A48" s="202"/>
      <c r="B48" s="204"/>
      <c r="C48" s="205"/>
      <c r="D48" s="165" t="s">
        <v>0</v>
      </c>
      <c r="E48" s="166">
        <v>118810831</v>
      </c>
      <c r="F48" s="206"/>
      <c r="G48" s="207"/>
      <c r="H48" s="206"/>
      <c r="I48" s="206"/>
      <c r="J48" s="206"/>
      <c r="K48" s="202"/>
    </row>
    <row r="49" spans="1:11" s="55" customFormat="1" ht="12.75">
      <c r="A49" s="202"/>
      <c r="B49" s="204"/>
      <c r="C49" s="205"/>
      <c r="D49" s="165" t="s">
        <v>2</v>
      </c>
      <c r="E49" s="166">
        <v>127387481</v>
      </c>
      <c r="F49" s="206"/>
      <c r="G49" s="207"/>
      <c r="H49" s="206"/>
      <c r="I49" s="206"/>
      <c r="J49" s="206"/>
      <c r="K49" s="202"/>
    </row>
    <row r="50" spans="1:11" s="55" customFormat="1" ht="12.75">
      <c r="A50" s="202"/>
      <c r="B50" s="204"/>
      <c r="C50" s="205"/>
      <c r="D50" s="165" t="s">
        <v>1</v>
      </c>
      <c r="E50" s="166">
        <v>95475551</v>
      </c>
      <c r="F50" s="206"/>
      <c r="G50" s="207"/>
      <c r="H50" s="206"/>
      <c r="I50" s="206"/>
      <c r="J50" s="206"/>
      <c r="K50" s="202"/>
    </row>
    <row r="51" spans="1:11" s="55" customFormat="1" ht="25.5">
      <c r="A51" s="202"/>
      <c r="B51" s="204"/>
      <c r="C51" s="205"/>
      <c r="D51" s="165" t="s">
        <v>156</v>
      </c>
      <c r="E51" s="166">
        <v>36311538</v>
      </c>
      <c r="F51" s="206"/>
      <c r="G51" s="207"/>
      <c r="H51" s="206"/>
      <c r="I51" s="206"/>
      <c r="J51" s="206"/>
      <c r="K51" s="202"/>
    </row>
    <row r="52" spans="1:11" s="55" customFormat="1" ht="14.25" thickBot="1">
      <c r="A52" s="202"/>
      <c r="B52" s="204"/>
      <c r="C52" s="59"/>
      <c r="D52" s="75" t="s">
        <v>157</v>
      </c>
      <c r="E52" s="71">
        <f>SUM(E48:E51)</f>
        <v>377985401</v>
      </c>
      <c r="F52" s="60"/>
      <c r="G52" s="207"/>
      <c r="H52" s="206"/>
      <c r="I52" s="206"/>
      <c r="J52" s="206"/>
      <c r="K52" s="202"/>
    </row>
    <row r="53" spans="1:11" s="55" customFormat="1" ht="12.75">
      <c r="A53" s="202"/>
      <c r="B53" s="204"/>
      <c r="C53" s="205"/>
      <c r="D53" s="206"/>
      <c r="E53" s="206"/>
      <c r="F53" s="206"/>
      <c r="G53" s="207"/>
      <c r="H53" s="206"/>
      <c r="I53" s="206"/>
      <c r="J53" s="206"/>
      <c r="K53" s="202"/>
    </row>
    <row r="54" spans="1:11" s="55" customFormat="1" ht="13.5">
      <c r="A54" s="202"/>
      <c r="B54" s="204"/>
      <c r="C54" s="205" t="s">
        <v>235</v>
      </c>
      <c r="D54" s="206"/>
      <c r="E54" s="206"/>
      <c r="F54" s="206"/>
      <c r="G54" s="207"/>
      <c r="H54" s="206"/>
      <c r="I54" s="206"/>
      <c r="J54" s="206"/>
      <c r="K54" s="202"/>
    </row>
    <row r="55" spans="1:11" s="55" customFormat="1" ht="13.5" thickBot="1">
      <c r="A55" s="202"/>
      <c r="B55" s="204"/>
      <c r="C55" s="205"/>
      <c r="D55" s="229"/>
      <c r="E55" s="229"/>
      <c r="F55" s="206"/>
      <c r="G55" s="207"/>
      <c r="H55" s="206"/>
      <c r="I55" s="206"/>
      <c r="J55" s="206"/>
      <c r="K55" s="202"/>
    </row>
    <row r="56" spans="1:11" s="55" customFormat="1" ht="12.75">
      <c r="A56" s="202"/>
      <c r="B56" s="204"/>
      <c r="C56" s="205"/>
      <c r="D56" s="205" t="s">
        <v>158</v>
      </c>
      <c r="E56" s="213">
        <v>305098804</v>
      </c>
      <c r="F56" s="206"/>
      <c r="G56" s="207"/>
      <c r="H56" s="206"/>
      <c r="I56" s="206"/>
      <c r="J56" s="206"/>
      <c r="K56" s="202"/>
    </row>
    <row r="57" spans="1:11" s="55" customFormat="1" ht="12.75">
      <c r="A57" s="202"/>
      <c r="B57" s="204"/>
      <c r="C57" s="205"/>
      <c r="D57" s="165" t="s">
        <v>159</v>
      </c>
      <c r="E57" s="166">
        <v>240828732</v>
      </c>
      <c r="F57" s="206"/>
      <c r="G57" s="207"/>
      <c r="H57" s="206"/>
      <c r="I57" s="206"/>
      <c r="J57" s="206"/>
      <c r="K57" s="202"/>
    </row>
    <row r="58" spans="1:11" s="55" customFormat="1" ht="12.75">
      <c r="A58" s="202"/>
      <c r="B58" s="204"/>
      <c r="C58" s="205"/>
      <c r="D58" s="165" t="s">
        <v>213</v>
      </c>
      <c r="E58" s="166">
        <v>893911</v>
      </c>
      <c r="F58" s="206"/>
      <c r="G58" s="207"/>
      <c r="H58" s="206"/>
      <c r="I58" s="206"/>
      <c r="J58" s="206"/>
      <c r="K58" s="202"/>
    </row>
    <row r="59" spans="1:11" s="55" customFormat="1" ht="12.75">
      <c r="A59" s="202"/>
      <c r="B59" s="204"/>
      <c r="C59" s="205"/>
      <c r="D59" s="165" t="s">
        <v>160</v>
      </c>
      <c r="E59" s="166">
        <v>63376161</v>
      </c>
      <c r="F59" s="206"/>
      <c r="G59" s="207"/>
      <c r="H59" s="206"/>
      <c r="I59" s="206"/>
      <c r="J59" s="206"/>
      <c r="K59" s="202"/>
    </row>
    <row r="60" spans="1:11" s="55" customFormat="1" ht="12.75">
      <c r="A60" s="202"/>
      <c r="B60" s="204"/>
      <c r="C60" s="205"/>
      <c r="D60" s="165" t="s">
        <v>161</v>
      </c>
      <c r="E60" s="166">
        <v>88619593</v>
      </c>
      <c r="F60" s="206"/>
      <c r="G60" s="207"/>
      <c r="H60" s="206"/>
      <c r="I60" s="206"/>
      <c r="J60" s="206"/>
      <c r="K60" s="202"/>
    </row>
    <row r="61" spans="1:11" s="55" customFormat="1" ht="12.75">
      <c r="A61" s="202"/>
      <c r="B61" s="204"/>
      <c r="C61" s="205"/>
      <c r="D61" s="165" t="s">
        <v>162</v>
      </c>
      <c r="E61" s="166">
        <v>80664101</v>
      </c>
      <c r="F61" s="206"/>
      <c r="G61" s="207"/>
      <c r="H61" s="206"/>
      <c r="I61" s="206"/>
      <c r="J61" s="206"/>
      <c r="K61" s="202"/>
    </row>
    <row r="62" spans="1:11" s="55" customFormat="1" ht="12.75">
      <c r="A62" s="202"/>
      <c r="B62" s="204"/>
      <c r="C62" s="205"/>
      <c r="D62" s="165" t="s">
        <v>163</v>
      </c>
      <c r="E62" s="166">
        <v>7799318</v>
      </c>
      <c r="F62" s="206"/>
      <c r="G62" s="207"/>
      <c r="H62" s="206"/>
      <c r="I62" s="206"/>
      <c r="J62" s="206"/>
      <c r="K62" s="202"/>
    </row>
    <row r="63" spans="1:11" s="55" customFormat="1" ht="25.5">
      <c r="A63" s="202"/>
      <c r="B63" s="204"/>
      <c r="C63" s="205"/>
      <c r="D63" s="165" t="s">
        <v>164</v>
      </c>
      <c r="E63" s="166">
        <v>156174</v>
      </c>
      <c r="F63" s="206"/>
      <c r="G63" s="207"/>
      <c r="H63" s="206"/>
      <c r="I63" s="206"/>
      <c r="J63" s="206"/>
      <c r="K63" s="202"/>
    </row>
    <row r="64" spans="1:11" s="55" customFormat="1" ht="12.75">
      <c r="A64" s="202"/>
      <c r="B64" s="204"/>
      <c r="C64" s="205"/>
      <c r="D64" s="165" t="s">
        <v>165</v>
      </c>
      <c r="E64" s="166">
        <v>68325153</v>
      </c>
      <c r="F64" s="206"/>
      <c r="G64" s="207"/>
      <c r="H64" s="206"/>
      <c r="I64" s="206"/>
      <c r="J64" s="206"/>
      <c r="K64" s="202"/>
    </row>
    <row r="65" spans="1:11" s="55" customFormat="1" ht="12.75">
      <c r="A65" s="202"/>
      <c r="B65" s="204"/>
      <c r="C65" s="205"/>
      <c r="D65" s="165" t="s">
        <v>166</v>
      </c>
      <c r="E65" s="166">
        <v>84058149</v>
      </c>
      <c r="F65" s="206"/>
      <c r="G65" s="207"/>
      <c r="H65" s="206"/>
      <c r="I65" s="206"/>
      <c r="J65" s="206"/>
      <c r="K65" s="202"/>
    </row>
    <row r="66" spans="1:11" s="55" customFormat="1" ht="14.25" thickBot="1">
      <c r="A66" s="202"/>
      <c r="B66" s="204"/>
      <c r="C66" s="59"/>
      <c r="D66" s="75" t="s">
        <v>157</v>
      </c>
      <c r="E66" s="71">
        <f>E56+E60+E64-E65</f>
        <v>377985401</v>
      </c>
      <c r="G66" s="207"/>
      <c r="H66" s="213"/>
      <c r="I66" s="206"/>
      <c r="J66" s="206"/>
      <c r="K66" s="202"/>
    </row>
    <row r="67" spans="1:11" s="55" customFormat="1" ht="12.75">
      <c r="A67" s="202"/>
      <c r="B67" s="204"/>
      <c r="C67" s="205"/>
      <c r="D67" s="206"/>
      <c r="E67" s="161"/>
      <c r="F67" s="161"/>
      <c r="G67" s="149"/>
      <c r="H67" s="204"/>
      <c r="I67" s="204"/>
      <c r="J67" s="204"/>
      <c r="K67" s="202"/>
    </row>
    <row r="68" spans="2:10" s="55" customFormat="1" ht="15.75">
      <c r="B68" s="61" t="s">
        <v>47</v>
      </c>
      <c r="C68" s="62"/>
      <c r="D68" s="62"/>
      <c r="E68" s="63"/>
      <c r="F68" s="63"/>
      <c r="G68" s="67"/>
      <c r="H68" s="185" t="s">
        <v>17</v>
      </c>
      <c r="I68" s="185"/>
      <c r="J68" s="185"/>
    </row>
    <row r="69" spans="3:7" s="55" customFormat="1" ht="12.75">
      <c r="C69" s="50"/>
      <c r="G69" s="66"/>
    </row>
    <row r="70" spans="3:7" s="55" customFormat="1" ht="12.75">
      <c r="C70" s="50"/>
      <c r="G70" s="66"/>
    </row>
    <row r="71" spans="3:7" s="55" customFormat="1" ht="12.75">
      <c r="C71" s="50"/>
      <c r="G71" s="66"/>
    </row>
    <row r="72" spans="3:7" s="55" customFormat="1" ht="12.75">
      <c r="C72" s="50"/>
      <c r="G72" s="66"/>
    </row>
    <row r="73" spans="3:7" s="55" customFormat="1" ht="12.75">
      <c r="C73" s="50"/>
      <c r="G73" s="66"/>
    </row>
    <row r="74" spans="3:7" s="55" customFormat="1" ht="12.75">
      <c r="C74" s="50"/>
      <c r="G74" s="66"/>
    </row>
    <row r="75" spans="3:7" s="55" customFormat="1" ht="12.75">
      <c r="C75" s="50"/>
      <c r="G75" s="66"/>
    </row>
    <row r="76" spans="3:7" s="55" customFormat="1" ht="12.75">
      <c r="C76" s="50"/>
      <c r="G76" s="66"/>
    </row>
    <row r="77" spans="3:7" s="55" customFormat="1" ht="12.75">
      <c r="C77" s="50"/>
      <c r="G77" s="66"/>
    </row>
    <row r="78" spans="3:7" s="55" customFormat="1" ht="12.75">
      <c r="C78" s="50"/>
      <c r="G78" s="66"/>
    </row>
    <row r="79" spans="3:7" s="55" customFormat="1" ht="12.75">
      <c r="C79" s="50"/>
      <c r="G79" s="66"/>
    </row>
  </sheetData>
  <mergeCells count="6">
    <mergeCell ref="H68:J68"/>
    <mergeCell ref="B6:J6"/>
    <mergeCell ref="C10:D11"/>
    <mergeCell ref="E10:E11"/>
    <mergeCell ref="G10:H11"/>
    <mergeCell ref="I10:I11"/>
  </mergeCells>
  <hyperlinks>
    <hyperlink ref="H4:I4" location="Índice!B7" display="Volver al índice"/>
    <hyperlink ref="B4" location="Ejercicios!B6" display="Volver a ejercicios"/>
    <hyperlink ref="J4" location="Índice!B6" display="Volver"/>
  </hyperlinks>
  <printOptions horizontalCentered="1" verticalCentered="1"/>
  <pageMargins left="0.75" right="0.75" top="1" bottom="1" header="0.5" footer="0.5"/>
  <pageSetup horizontalDpi="600" verticalDpi="600" orientation="portrait" scale="62" r:id="rId1"/>
  <headerFooter alignWithMargins="0">
    <oddFooter>&amp;R&amp;A</oddFooter>
  </headerFooter>
  <rowBreaks count="1" manualBreakCount="1">
    <brk id="45" max="10" man="1"/>
  </rowBreaks>
</worksheet>
</file>

<file path=xl/worksheets/sheet12.xml><?xml version="1.0" encoding="utf-8"?>
<worksheet xmlns="http://schemas.openxmlformats.org/spreadsheetml/2006/main" xmlns:r="http://schemas.openxmlformats.org/officeDocument/2006/relationships">
  <dimension ref="A2:Y164"/>
  <sheetViews>
    <sheetView view="pageBreakPreview" zoomScaleSheetLayoutView="100" workbookViewId="0" topLeftCell="A1">
      <selection activeCell="A1" sqref="A1"/>
    </sheetView>
  </sheetViews>
  <sheetFormatPr defaultColWidth="9.140625" defaultRowHeight="12.75"/>
  <cols>
    <col min="1" max="1" width="29.421875" style="109" customWidth="1"/>
    <col min="2" max="2" width="16.28125" style="109" bestFit="1" customWidth="1"/>
    <col min="3" max="3" width="14.28125" style="109" customWidth="1"/>
    <col min="4" max="4" width="14.28125" style="109" bestFit="1" customWidth="1"/>
    <col min="5" max="5" width="16.28125" style="109" bestFit="1" customWidth="1"/>
    <col min="6" max="6" width="10.7109375" style="109" bestFit="1" customWidth="1"/>
    <col min="7" max="7" width="14.8515625" style="109" bestFit="1" customWidth="1"/>
    <col min="8" max="9" width="13.57421875" style="109" bestFit="1" customWidth="1"/>
    <col min="10" max="10" width="14.8515625" style="109" bestFit="1" customWidth="1"/>
    <col min="11" max="11" width="9.421875" style="109" bestFit="1" customWidth="1"/>
    <col min="12" max="12" width="125.140625" style="109" bestFit="1" customWidth="1"/>
    <col min="13" max="13" width="14.8515625" style="109" bestFit="1" customWidth="1"/>
    <col min="14" max="15" width="13.57421875" style="109" bestFit="1" customWidth="1"/>
    <col min="16" max="16" width="14.8515625" style="109" bestFit="1" customWidth="1"/>
    <col min="17" max="17" width="12.28125" style="109" bestFit="1" customWidth="1"/>
    <col min="18" max="18" width="16.28125" style="109" bestFit="1" customWidth="1"/>
    <col min="19" max="19" width="13.57421875" style="109" bestFit="1" customWidth="1"/>
    <col min="20" max="20" width="14.8515625" style="109" bestFit="1" customWidth="1"/>
    <col min="21" max="21" width="16.28125" style="109" bestFit="1" customWidth="1"/>
    <col min="22" max="22" width="14.140625" style="109" bestFit="1" customWidth="1"/>
    <col min="23" max="16384" width="11.421875" style="109" customWidth="1"/>
  </cols>
  <sheetData>
    <row r="1" s="80" customFormat="1" ht="13.5"/>
    <row r="2" spans="1:24" s="80" customFormat="1" ht="13.5">
      <c r="A2" s="7"/>
      <c r="B2" s="42"/>
      <c r="C2" s="3"/>
      <c r="D2" s="3"/>
      <c r="E2" s="3"/>
      <c r="F2" s="3"/>
      <c r="G2" s="3"/>
      <c r="H2" s="3"/>
      <c r="I2" s="3"/>
      <c r="J2" s="42"/>
      <c r="K2" s="42"/>
      <c r="L2" s="42"/>
      <c r="M2" s="42"/>
      <c r="N2" s="42"/>
      <c r="O2" s="42"/>
      <c r="P2" s="42"/>
      <c r="Q2" s="42"/>
      <c r="R2" s="42"/>
      <c r="S2" s="42"/>
      <c r="T2" s="42"/>
      <c r="U2" s="3" t="s">
        <v>19</v>
      </c>
      <c r="V2" s="42"/>
      <c r="W2" s="42"/>
      <c r="X2" s="42"/>
    </row>
    <row r="3" spans="1:24" s="80" customFormat="1" ht="13.5">
      <c r="A3" s="7"/>
      <c r="B3" s="7"/>
      <c r="C3" s="7"/>
      <c r="D3" s="7"/>
      <c r="E3" s="7"/>
      <c r="F3" s="7"/>
      <c r="G3" s="7"/>
      <c r="H3" s="7"/>
      <c r="I3" s="7"/>
      <c r="J3" s="42"/>
      <c r="K3" s="42"/>
      <c r="L3" s="42"/>
      <c r="M3" s="42"/>
      <c r="N3" s="42"/>
      <c r="O3" s="42"/>
      <c r="P3" s="42"/>
      <c r="Q3" s="42"/>
      <c r="R3" s="42"/>
      <c r="S3" s="42"/>
      <c r="T3" s="42"/>
      <c r="U3" s="42"/>
      <c r="V3" s="42"/>
      <c r="W3" s="42"/>
      <c r="X3" s="42"/>
    </row>
    <row r="4" spans="1:24" s="80" customFormat="1" ht="13.5">
      <c r="A4" s="41" t="s">
        <v>8</v>
      </c>
      <c r="B4" s="7"/>
      <c r="C4" s="7"/>
      <c r="D4" s="7"/>
      <c r="E4" s="7"/>
      <c r="F4" s="7"/>
      <c r="G4" s="7"/>
      <c r="H4" s="42"/>
      <c r="I4" s="42"/>
      <c r="J4" s="42"/>
      <c r="K4" s="42"/>
      <c r="L4" s="42"/>
      <c r="M4" s="42"/>
      <c r="N4" s="42"/>
      <c r="O4" s="42"/>
      <c r="P4" s="42"/>
      <c r="Q4" s="42"/>
      <c r="R4" s="42"/>
      <c r="S4" s="42"/>
      <c r="T4" s="42"/>
      <c r="U4" s="41" t="s">
        <v>8</v>
      </c>
      <c r="V4" s="42"/>
      <c r="W4" s="42"/>
      <c r="X4" s="42"/>
    </row>
    <row r="5" spans="1:25" s="80" customFormat="1" ht="13.5">
      <c r="A5" s="7"/>
      <c r="B5" s="7"/>
      <c r="C5" s="7"/>
      <c r="D5" s="7"/>
      <c r="E5" s="7"/>
      <c r="F5" s="7"/>
      <c r="G5" s="7"/>
      <c r="H5" s="7"/>
      <c r="I5" s="7"/>
      <c r="J5" s="42"/>
      <c r="K5" s="42"/>
      <c r="L5" s="42"/>
      <c r="M5" s="42"/>
      <c r="N5" s="42"/>
      <c r="O5" s="42"/>
      <c r="P5" s="42"/>
      <c r="Q5" s="42"/>
      <c r="R5" s="42"/>
      <c r="S5" s="42"/>
      <c r="T5" s="42"/>
      <c r="U5" s="42"/>
      <c r="V5" s="42"/>
      <c r="W5" s="42"/>
      <c r="X5" s="42"/>
      <c r="Y5" s="42"/>
    </row>
    <row r="6" spans="1:25" s="80" customFormat="1" ht="18.75">
      <c r="A6" s="153" t="s">
        <v>46</v>
      </c>
      <c r="B6" s="153"/>
      <c r="C6" s="153"/>
      <c r="D6" s="153"/>
      <c r="E6" s="153"/>
      <c r="F6" s="153"/>
      <c r="G6" s="153"/>
      <c r="H6" s="153"/>
      <c r="I6" s="153"/>
      <c r="J6" s="153"/>
      <c r="K6" s="153"/>
      <c r="L6" s="153"/>
      <c r="M6" s="153"/>
      <c r="N6" s="153"/>
      <c r="O6" s="153"/>
      <c r="P6" s="153"/>
      <c r="Q6" s="153"/>
      <c r="R6" s="153"/>
      <c r="S6" s="153"/>
      <c r="T6" s="153"/>
      <c r="U6" s="153"/>
      <c r="V6" s="130"/>
      <c r="W6" s="130"/>
      <c r="X6" s="130"/>
      <c r="Y6" s="130"/>
    </row>
    <row r="7" spans="1:25" s="80" customFormat="1" ht="15.75">
      <c r="A7" s="154" t="s">
        <v>209</v>
      </c>
      <c r="B7" s="154"/>
      <c r="C7" s="154"/>
      <c r="D7" s="154"/>
      <c r="E7" s="154"/>
      <c r="F7" s="154"/>
      <c r="G7" s="154"/>
      <c r="H7" s="154"/>
      <c r="I7" s="154"/>
      <c r="J7" s="154"/>
      <c r="K7" s="154"/>
      <c r="L7" s="154"/>
      <c r="M7" s="154"/>
      <c r="N7" s="154"/>
      <c r="O7" s="154"/>
      <c r="P7" s="154"/>
      <c r="Q7" s="154"/>
      <c r="R7" s="154"/>
      <c r="S7" s="154"/>
      <c r="T7" s="154"/>
      <c r="U7" s="154"/>
      <c r="V7" s="79"/>
      <c r="W7" s="79"/>
      <c r="X7" s="79"/>
      <c r="Y7" s="79"/>
    </row>
    <row r="8" spans="1:25" s="80" customFormat="1" ht="15.75">
      <c r="A8" s="154" t="s">
        <v>167</v>
      </c>
      <c r="B8" s="154"/>
      <c r="C8" s="154"/>
      <c r="D8" s="154"/>
      <c r="E8" s="154"/>
      <c r="F8" s="154"/>
      <c r="G8" s="154"/>
      <c r="H8" s="154"/>
      <c r="I8" s="154"/>
      <c r="J8" s="154"/>
      <c r="K8" s="154"/>
      <c r="L8" s="154"/>
      <c r="M8" s="154"/>
      <c r="N8" s="154"/>
      <c r="O8" s="154"/>
      <c r="P8" s="154"/>
      <c r="Q8" s="154"/>
      <c r="R8" s="154"/>
      <c r="S8" s="154"/>
      <c r="T8" s="154"/>
      <c r="U8" s="154"/>
      <c r="V8" s="79"/>
      <c r="W8" s="79"/>
      <c r="X8" s="79"/>
      <c r="Y8" s="79"/>
    </row>
    <row r="9" s="80" customFormat="1" ht="13.5"/>
    <row r="10" s="82" customFormat="1" ht="12.75">
      <c r="A10" s="81"/>
    </row>
    <row r="11" s="82" customFormat="1" ht="12.75">
      <c r="A11" s="81" t="s">
        <v>238</v>
      </c>
    </row>
    <row r="12" spans="1:21" s="82" customFormat="1" ht="13.5" thickBot="1">
      <c r="A12" s="83" t="s">
        <v>239</v>
      </c>
      <c r="B12" s="84" t="s">
        <v>110</v>
      </c>
      <c r="C12" s="84"/>
      <c r="D12" s="84"/>
      <c r="E12" s="84"/>
      <c r="F12" s="84"/>
      <c r="G12" s="84"/>
      <c r="H12" s="84"/>
      <c r="I12" s="84"/>
      <c r="J12" s="84"/>
      <c r="K12" s="81" t="s">
        <v>175</v>
      </c>
      <c r="L12" s="85" t="s">
        <v>51</v>
      </c>
      <c r="M12" s="86" t="s">
        <v>111</v>
      </c>
      <c r="N12" s="86"/>
      <c r="O12" s="86"/>
      <c r="P12" s="86"/>
      <c r="Q12" s="86"/>
      <c r="R12" s="86"/>
      <c r="S12" s="86"/>
      <c r="T12" s="86"/>
      <c r="U12" s="49" t="s">
        <v>109</v>
      </c>
    </row>
    <row r="13" spans="1:21" s="82" customFormat="1" ht="13.5" thickTop="1">
      <c r="A13" s="87"/>
      <c r="B13" s="87"/>
      <c r="C13" s="87"/>
      <c r="D13" s="88" t="s">
        <v>168</v>
      </c>
      <c r="E13" s="88" t="s">
        <v>169</v>
      </c>
      <c r="F13" s="88" t="s">
        <v>170</v>
      </c>
      <c r="G13" s="88" t="s">
        <v>171</v>
      </c>
      <c r="H13" s="88" t="s">
        <v>172</v>
      </c>
      <c r="I13" s="88" t="s">
        <v>173</v>
      </c>
      <c r="J13" s="88" t="s">
        <v>174</v>
      </c>
      <c r="K13" s="87"/>
      <c r="L13" s="87"/>
      <c r="M13" s="89" t="s">
        <v>174</v>
      </c>
      <c r="N13" s="89" t="s">
        <v>173</v>
      </c>
      <c r="O13" s="89" t="s">
        <v>172</v>
      </c>
      <c r="P13" s="89" t="s">
        <v>171</v>
      </c>
      <c r="Q13" s="89" t="s">
        <v>170</v>
      </c>
      <c r="R13" s="89" t="s">
        <v>169</v>
      </c>
      <c r="S13" s="89" t="s">
        <v>168</v>
      </c>
      <c r="T13" s="87"/>
      <c r="U13" s="87"/>
    </row>
    <row r="14" spans="1:21" s="82" customFormat="1" ht="12.75">
      <c r="A14" s="90"/>
      <c r="B14" s="90"/>
      <c r="C14" s="90" t="s">
        <v>240</v>
      </c>
      <c r="D14" s="90"/>
      <c r="E14" s="90"/>
      <c r="F14" s="90"/>
      <c r="G14" s="90"/>
      <c r="H14" s="90"/>
      <c r="I14" s="90" t="s">
        <v>241</v>
      </c>
      <c r="J14" s="90" t="s">
        <v>241</v>
      </c>
      <c r="K14" s="90"/>
      <c r="L14" s="90"/>
      <c r="M14" s="90" t="s">
        <v>241</v>
      </c>
      <c r="N14" s="90" t="s">
        <v>241</v>
      </c>
      <c r="O14" s="90"/>
      <c r="P14" s="90"/>
      <c r="Q14" s="90"/>
      <c r="R14" s="90"/>
      <c r="S14" s="90"/>
      <c r="T14" s="91" t="s">
        <v>240</v>
      </c>
      <c r="U14" s="90"/>
    </row>
    <row r="15" spans="1:21" s="82" customFormat="1" ht="12.75">
      <c r="A15" s="90"/>
      <c r="B15" s="90"/>
      <c r="C15" s="90" t="s">
        <v>242</v>
      </c>
      <c r="D15" s="90" t="s">
        <v>243</v>
      </c>
      <c r="E15" s="90" t="s">
        <v>244</v>
      </c>
      <c r="F15" s="90" t="s">
        <v>245</v>
      </c>
      <c r="G15" s="90" t="s">
        <v>18</v>
      </c>
      <c r="H15" s="90" t="s">
        <v>105</v>
      </c>
      <c r="I15" s="90" t="s">
        <v>246</v>
      </c>
      <c r="J15" s="92" t="s">
        <v>247</v>
      </c>
      <c r="K15" s="90"/>
      <c r="L15" s="90"/>
      <c r="M15" s="92" t="s">
        <v>247</v>
      </c>
      <c r="N15" s="90" t="s">
        <v>246</v>
      </c>
      <c r="O15" s="91" t="s">
        <v>105</v>
      </c>
      <c r="P15" s="91" t="s">
        <v>18</v>
      </c>
      <c r="Q15" s="91" t="s">
        <v>245</v>
      </c>
      <c r="R15" s="91" t="s">
        <v>244</v>
      </c>
      <c r="S15" s="91" t="s">
        <v>243</v>
      </c>
      <c r="T15" s="91" t="s">
        <v>248</v>
      </c>
      <c r="U15" s="91" t="s">
        <v>116</v>
      </c>
    </row>
    <row r="16" spans="1:21" s="82" customFormat="1" ht="13.5" thickBot="1">
      <c r="A16" s="93" t="s">
        <v>50</v>
      </c>
      <c r="B16" s="93" t="s">
        <v>116</v>
      </c>
      <c r="C16" s="93" t="s">
        <v>249</v>
      </c>
      <c r="D16" s="94" t="s">
        <v>250</v>
      </c>
      <c r="E16" s="93" t="s">
        <v>251</v>
      </c>
      <c r="F16" s="93"/>
      <c r="G16" s="93"/>
      <c r="H16" s="93"/>
      <c r="I16" s="93"/>
      <c r="J16" s="93"/>
      <c r="K16" s="93"/>
      <c r="L16" s="93"/>
      <c r="M16" s="93"/>
      <c r="N16" s="93"/>
      <c r="O16" s="93"/>
      <c r="P16" s="93"/>
      <c r="Q16" s="93"/>
      <c r="R16" s="95" t="s">
        <v>251</v>
      </c>
      <c r="S16" s="95" t="s">
        <v>250</v>
      </c>
      <c r="T16" s="95" t="s">
        <v>252</v>
      </c>
      <c r="U16" s="93"/>
    </row>
    <row r="17" spans="11:21" s="82" customFormat="1" ht="13.5" thickTop="1">
      <c r="K17" s="96"/>
      <c r="O17" s="97"/>
      <c r="P17" s="97"/>
      <c r="Q17" s="97"/>
      <c r="R17" s="97"/>
      <c r="S17" s="97"/>
      <c r="T17" s="97"/>
      <c r="U17" s="97"/>
    </row>
    <row r="18" spans="1:21" s="80" customFormat="1" ht="13.5">
      <c r="A18" s="98" t="s">
        <v>253</v>
      </c>
      <c r="B18" s="99"/>
      <c r="C18" s="99"/>
      <c r="D18" s="99"/>
      <c r="E18" s="99"/>
      <c r="F18" s="99"/>
      <c r="G18" s="99"/>
      <c r="H18" s="99"/>
      <c r="I18" s="99"/>
      <c r="J18" s="99"/>
      <c r="K18" s="98"/>
      <c r="L18" s="99"/>
      <c r="M18" s="99"/>
      <c r="N18" s="99"/>
      <c r="O18" s="99"/>
      <c r="P18" s="99"/>
      <c r="Q18" s="99"/>
      <c r="R18" s="99"/>
      <c r="S18" s="99"/>
      <c r="T18" s="99"/>
      <c r="U18" s="98"/>
    </row>
    <row r="19" spans="1:12" s="80" customFormat="1" ht="13.5">
      <c r="A19" s="80" t="s">
        <v>178</v>
      </c>
      <c r="K19" s="100" t="s">
        <v>175</v>
      </c>
      <c r="L19" s="101" t="s">
        <v>51</v>
      </c>
    </row>
    <row r="20" spans="1:21" s="80" customFormat="1" ht="13.5">
      <c r="A20" s="98" t="s">
        <v>181</v>
      </c>
      <c r="B20" s="98">
        <v>84058149</v>
      </c>
      <c r="C20" s="98">
        <v>84058149</v>
      </c>
      <c r="D20" s="98"/>
      <c r="E20" s="98"/>
      <c r="F20" s="98"/>
      <c r="G20" s="98"/>
      <c r="H20" s="98"/>
      <c r="I20" s="98"/>
      <c r="J20" s="98"/>
      <c r="K20" s="102" t="s">
        <v>176</v>
      </c>
      <c r="L20" s="103" t="s">
        <v>177</v>
      </c>
      <c r="M20" s="98"/>
      <c r="N20" s="98"/>
      <c r="O20" s="98"/>
      <c r="P20" s="98"/>
      <c r="Q20" s="98"/>
      <c r="R20" s="98"/>
      <c r="S20" s="98">
        <v>84058149</v>
      </c>
      <c r="T20" s="98"/>
      <c r="U20" s="98">
        <v>84058149</v>
      </c>
    </row>
    <row r="21" spans="2:21" s="80" customFormat="1" ht="13.5">
      <c r="B21" s="80">
        <v>68325153</v>
      </c>
      <c r="D21" s="80">
        <v>68325153</v>
      </c>
      <c r="K21" s="104" t="s">
        <v>179</v>
      </c>
      <c r="L21" s="105" t="s">
        <v>180</v>
      </c>
      <c r="T21" s="80">
        <v>68325153</v>
      </c>
      <c r="U21" s="80">
        <v>68325153</v>
      </c>
    </row>
    <row r="22" spans="1:21" s="80" customFormat="1" ht="13.5">
      <c r="A22" s="98"/>
      <c r="B22" s="98">
        <v>659357170</v>
      </c>
      <c r="C22" s="98">
        <v>659357170</v>
      </c>
      <c r="D22" s="98"/>
      <c r="E22" s="98"/>
      <c r="F22" s="98"/>
      <c r="G22" s="98"/>
      <c r="H22" s="98"/>
      <c r="I22" s="98"/>
      <c r="J22" s="98"/>
      <c r="K22" s="98" t="s">
        <v>254</v>
      </c>
      <c r="L22" s="98" t="s">
        <v>52</v>
      </c>
      <c r="M22" s="98">
        <v>376012778</v>
      </c>
      <c r="N22" s="98">
        <v>24545400</v>
      </c>
      <c r="O22" s="98">
        <v>60587533</v>
      </c>
      <c r="P22" s="98">
        <v>196838010</v>
      </c>
      <c r="Q22" s="98">
        <v>1373449</v>
      </c>
      <c r="R22" s="98">
        <v>659357170</v>
      </c>
      <c r="S22" s="98"/>
      <c r="T22" s="98"/>
      <c r="U22" s="98">
        <v>659357170</v>
      </c>
    </row>
    <row r="23" spans="2:21" s="80" customFormat="1" ht="13.5">
      <c r="B23" s="80">
        <v>583348128</v>
      </c>
      <c r="C23" s="80">
        <v>583348128</v>
      </c>
      <c r="K23" s="80" t="s">
        <v>255</v>
      </c>
      <c r="L23" s="106" t="s">
        <v>256</v>
      </c>
      <c r="M23" s="80">
        <v>375660249</v>
      </c>
      <c r="N23" s="80">
        <v>24545400</v>
      </c>
      <c r="O23" s="80">
        <v>7242888</v>
      </c>
      <c r="P23" s="80">
        <v>175420053</v>
      </c>
      <c r="Q23" s="80">
        <v>479538</v>
      </c>
      <c r="R23" s="80">
        <v>583348128</v>
      </c>
      <c r="U23" s="80">
        <v>583348128</v>
      </c>
    </row>
    <row r="24" spans="1:21" s="80" customFormat="1" ht="13.5">
      <c r="A24" s="98"/>
      <c r="B24" s="98">
        <v>21770486</v>
      </c>
      <c r="C24" s="98">
        <v>21770486</v>
      </c>
      <c r="D24" s="98"/>
      <c r="E24" s="98"/>
      <c r="F24" s="98"/>
      <c r="G24" s="98"/>
      <c r="H24" s="98"/>
      <c r="I24" s="98"/>
      <c r="J24" s="98"/>
      <c r="K24" s="98" t="s">
        <v>257</v>
      </c>
      <c r="L24" s="107" t="s">
        <v>258</v>
      </c>
      <c r="M24" s="98">
        <v>352529</v>
      </c>
      <c r="N24" s="98">
        <v>0</v>
      </c>
      <c r="O24" s="98">
        <v>0</v>
      </c>
      <c r="P24" s="98">
        <v>21417957</v>
      </c>
      <c r="Q24" s="98">
        <v>0</v>
      </c>
      <c r="R24" s="98">
        <v>21770486</v>
      </c>
      <c r="S24" s="98"/>
      <c r="T24" s="98"/>
      <c r="U24" s="98">
        <v>21770486</v>
      </c>
    </row>
    <row r="25" spans="2:21" s="80" customFormat="1" ht="13.5">
      <c r="B25" s="80">
        <v>54238556</v>
      </c>
      <c r="C25" s="80">
        <v>54238556</v>
      </c>
      <c r="K25" s="80" t="s">
        <v>259</v>
      </c>
      <c r="L25" s="106" t="s">
        <v>260</v>
      </c>
      <c r="M25" s="80">
        <v>0</v>
      </c>
      <c r="N25" s="80">
        <v>0</v>
      </c>
      <c r="O25" s="80">
        <v>53344645</v>
      </c>
      <c r="P25" s="80">
        <v>0</v>
      </c>
      <c r="Q25" s="80">
        <v>893911</v>
      </c>
      <c r="R25" s="80">
        <v>54238556</v>
      </c>
      <c r="U25" s="80">
        <v>54238556</v>
      </c>
    </row>
    <row r="26" spans="1:21" s="80" customFormat="1" ht="14.25" customHeight="1">
      <c r="A26" s="98"/>
      <c r="B26" s="98">
        <v>309620109</v>
      </c>
      <c r="C26" s="98"/>
      <c r="D26" s="98"/>
      <c r="E26" s="98">
        <v>309620109</v>
      </c>
      <c r="F26" s="98">
        <v>773904</v>
      </c>
      <c r="G26" s="98">
        <v>60548816</v>
      </c>
      <c r="H26" s="98">
        <v>22192853</v>
      </c>
      <c r="I26" s="98">
        <v>10491517</v>
      </c>
      <c r="J26" s="98">
        <v>215613019</v>
      </c>
      <c r="K26" s="98" t="s">
        <v>261</v>
      </c>
      <c r="L26" s="98" t="s">
        <v>3</v>
      </c>
      <c r="M26" s="98"/>
      <c r="N26" s="98"/>
      <c r="O26" s="98"/>
      <c r="P26" s="98"/>
      <c r="Q26" s="98"/>
      <c r="R26" s="108"/>
      <c r="S26" s="98"/>
      <c r="T26" s="98">
        <v>309620109</v>
      </c>
      <c r="U26" s="98">
        <v>309620109</v>
      </c>
    </row>
    <row r="27" spans="2:21" s="80" customFormat="1" ht="13.5">
      <c r="B27" s="80">
        <v>28248340</v>
      </c>
      <c r="C27" s="80">
        <v>28248340</v>
      </c>
      <c r="K27" s="80" t="s">
        <v>262</v>
      </c>
      <c r="L27" s="80" t="s">
        <v>182</v>
      </c>
      <c r="M27" s="109"/>
      <c r="N27" s="109"/>
      <c r="O27" s="109">
        <v>28248340</v>
      </c>
      <c r="P27" s="109"/>
      <c r="Q27" s="109"/>
      <c r="R27" s="109">
        <v>28248340</v>
      </c>
      <c r="S27" s="109"/>
      <c r="T27" s="109"/>
      <c r="U27" s="109">
        <v>28248340</v>
      </c>
    </row>
    <row r="28" spans="1:21" s="80" customFormat="1" ht="13.5">
      <c r="A28" s="98"/>
      <c r="B28" s="98">
        <v>18527906</v>
      </c>
      <c r="C28" s="98">
        <v>18527906</v>
      </c>
      <c r="D28" s="98"/>
      <c r="E28" s="98"/>
      <c r="F28" s="98"/>
      <c r="G28" s="98"/>
      <c r="H28" s="98"/>
      <c r="I28" s="98"/>
      <c r="J28" s="98"/>
      <c r="K28" s="98" t="s">
        <v>263</v>
      </c>
      <c r="L28" s="107" t="s">
        <v>264</v>
      </c>
      <c r="M28" s="110"/>
      <c r="N28" s="110"/>
      <c r="O28" s="110">
        <v>18527906</v>
      </c>
      <c r="P28" s="110"/>
      <c r="Q28" s="110"/>
      <c r="R28" s="110">
        <v>18527906</v>
      </c>
      <c r="S28" s="110"/>
      <c r="T28" s="110"/>
      <c r="U28" s="110">
        <v>18527906</v>
      </c>
    </row>
    <row r="29" spans="2:21" s="80" customFormat="1" ht="13.5">
      <c r="B29" s="80">
        <v>3992997</v>
      </c>
      <c r="C29" s="80">
        <v>3992997</v>
      </c>
      <c r="K29" s="80" t="s">
        <v>265</v>
      </c>
      <c r="L29" s="106" t="s">
        <v>266</v>
      </c>
      <c r="M29" s="109"/>
      <c r="N29" s="109"/>
      <c r="O29" s="109">
        <v>3992997</v>
      </c>
      <c r="P29" s="109"/>
      <c r="Q29" s="109"/>
      <c r="R29" s="80">
        <v>3992997</v>
      </c>
      <c r="S29" s="109"/>
      <c r="T29" s="109"/>
      <c r="U29" s="80">
        <v>3992997</v>
      </c>
    </row>
    <row r="30" spans="1:21" s="80" customFormat="1" ht="13.5">
      <c r="A30" s="98"/>
      <c r="B30" s="98">
        <v>194923</v>
      </c>
      <c r="C30" s="98">
        <v>194923</v>
      </c>
      <c r="D30" s="98"/>
      <c r="E30" s="98"/>
      <c r="F30" s="98"/>
      <c r="G30" s="98"/>
      <c r="H30" s="98"/>
      <c r="I30" s="98"/>
      <c r="J30" s="98"/>
      <c r="K30" s="98" t="s">
        <v>267</v>
      </c>
      <c r="L30" s="107" t="s">
        <v>268</v>
      </c>
      <c r="M30" s="110"/>
      <c r="N30" s="110"/>
      <c r="O30" s="110">
        <v>194923</v>
      </c>
      <c r="P30" s="110"/>
      <c r="Q30" s="110"/>
      <c r="R30" s="98">
        <v>194923</v>
      </c>
      <c r="S30" s="110"/>
      <c r="T30" s="110"/>
      <c r="U30" s="98">
        <v>194923</v>
      </c>
    </row>
    <row r="31" spans="2:21" s="80" customFormat="1" ht="13.5">
      <c r="B31" s="80">
        <v>6088066</v>
      </c>
      <c r="C31" s="80">
        <v>6088066</v>
      </c>
      <c r="K31" s="80" t="s">
        <v>269</v>
      </c>
      <c r="L31" s="106" t="s">
        <v>270</v>
      </c>
      <c r="M31" s="109"/>
      <c r="N31" s="109"/>
      <c r="O31" s="109">
        <v>6088066</v>
      </c>
      <c r="P31" s="109"/>
      <c r="Q31" s="109"/>
      <c r="R31" s="80">
        <v>6088066</v>
      </c>
      <c r="S31" s="109"/>
      <c r="T31" s="109"/>
      <c r="U31" s="80">
        <v>6088066</v>
      </c>
    </row>
    <row r="32" spans="1:21" s="80" customFormat="1" ht="14.25" thickBot="1">
      <c r="A32" s="98"/>
      <c r="B32" s="98">
        <v>-555552</v>
      </c>
      <c r="C32" s="98">
        <v>-555552</v>
      </c>
      <c r="D32" s="98"/>
      <c r="E32" s="98"/>
      <c r="F32" s="98"/>
      <c r="G32" s="98"/>
      <c r="H32" s="98"/>
      <c r="I32" s="98"/>
      <c r="J32" s="98"/>
      <c r="K32" s="98" t="s">
        <v>271</v>
      </c>
      <c r="L32" s="107" t="s">
        <v>272</v>
      </c>
      <c r="M32" s="111"/>
      <c r="N32" s="111"/>
      <c r="O32" s="111">
        <v>-555552</v>
      </c>
      <c r="P32" s="111"/>
      <c r="Q32" s="111"/>
      <c r="R32" s="111">
        <v>-555552</v>
      </c>
      <c r="S32" s="111"/>
      <c r="T32" s="111"/>
      <c r="U32" s="111">
        <v>-555552</v>
      </c>
    </row>
    <row r="33" spans="2:21" s="80" customFormat="1" ht="14.25" thickTop="1">
      <c r="B33" s="112">
        <v>377985401</v>
      </c>
      <c r="C33" s="109"/>
      <c r="D33" s="109"/>
      <c r="E33" s="113">
        <v>377985401</v>
      </c>
      <c r="F33" s="109">
        <v>599545</v>
      </c>
      <c r="G33" s="109">
        <v>136289194</v>
      </c>
      <c r="H33" s="109">
        <v>38394680</v>
      </c>
      <c r="I33" s="109">
        <v>14053883</v>
      </c>
      <c r="J33" s="109">
        <v>160399759</v>
      </c>
      <c r="K33" s="80" t="s">
        <v>273</v>
      </c>
      <c r="L33" s="114" t="s">
        <v>274</v>
      </c>
      <c r="M33" s="109">
        <v>160399759</v>
      </c>
      <c r="N33" s="80">
        <v>14053883</v>
      </c>
      <c r="O33" s="80">
        <v>38394680</v>
      </c>
      <c r="P33" s="80">
        <v>136289194</v>
      </c>
      <c r="Q33" s="80">
        <v>599545</v>
      </c>
      <c r="R33" s="113">
        <v>377985401</v>
      </c>
      <c r="U33" s="113">
        <v>377985401</v>
      </c>
    </row>
    <row r="34" spans="1:21" s="80" customFormat="1" ht="14.25" thickBot="1">
      <c r="A34" s="98"/>
      <c r="B34" s="98"/>
      <c r="C34" s="98"/>
      <c r="D34" s="98">
        <v>15732996</v>
      </c>
      <c r="E34" s="98"/>
      <c r="F34" s="98"/>
      <c r="G34" s="98"/>
      <c r="H34" s="98"/>
      <c r="I34" s="98"/>
      <c r="J34" s="98"/>
      <c r="K34" s="110" t="s">
        <v>275</v>
      </c>
      <c r="L34" s="110" t="s">
        <v>276</v>
      </c>
      <c r="M34" s="98"/>
      <c r="N34" s="98"/>
      <c r="O34" s="98"/>
      <c r="P34" s="98"/>
      <c r="Q34" s="98"/>
      <c r="R34" s="98"/>
      <c r="S34" s="98">
        <v>15732996</v>
      </c>
      <c r="T34" s="98"/>
      <c r="U34" s="98"/>
    </row>
    <row r="35" spans="1:21" s="80" customFormat="1" ht="14.25" thickTop="1">
      <c r="A35" s="115" t="s">
        <v>277</v>
      </c>
      <c r="B35" s="115"/>
      <c r="C35" s="115"/>
      <c r="D35" s="115"/>
      <c r="E35" s="115"/>
      <c r="F35" s="115"/>
      <c r="G35" s="115"/>
      <c r="H35" s="115"/>
      <c r="I35" s="115"/>
      <c r="J35" s="115"/>
      <c r="K35" s="115"/>
      <c r="L35" s="109"/>
      <c r="M35" s="115"/>
      <c r="N35" s="115"/>
      <c r="O35" s="115"/>
      <c r="P35" s="115"/>
      <c r="Q35" s="115"/>
      <c r="R35" s="115"/>
      <c r="S35" s="115"/>
      <c r="T35" s="115"/>
      <c r="U35" s="115"/>
    </row>
    <row r="36" spans="1:21" s="80" customFormat="1" ht="13.5">
      <c r="A36" s="103" t="s">
        <v>183</v>
      </c>
      <c r="B36" s="98">
        <v>120254032</v>
      </c>
      <c r="C36" s="98"/>
      <c r="D36" s="98">
        <v>1443201</v>
      </c>
      <c r="E36" s="98">
        <v>118810831</v>
      </c>
      <c r="F36" s="98">
        <v>595521</v>
      </c>
      <c r="G36" s="98">
        <v>26381524</v>
      </c>
      <c r="H36" s="98">
        <v>30317359</v>
      </c>
      <c r="I36" s="98">
        <v>5426612</v>
      </c>
      <c r="J36" s="98">
        <v>56089815</v>
      </c>
      <c r="K36" s="98" t="s">
        <v>278</v>
      </c>
      <c r="L36" s="98" t="s">
        <v>0</v>
      </c>
      <c r="M36" s="98"/>
      <c r="N36" s="98"/>
      <c r="O36" s="98"/>
      <c r="P36" s="98">
        <v>120208556</v>
      </c>
      <c r="Q36" s="98"/>
      <c r="R36" s="98">
        <v>120208556</v>
      </c>
      <c r="S36" s="98">
        <v>45476</v>
      </c>
      <c r="T36" s="98"/>
      <c r="U36" s="98">
        <v>120254032</v>
      </c>
    </row>
    <row r="37" spans="1:21" s="80" customFormat="1" ht="13.5">
      <c r="A37" s="105"/>
      <c r="B37" s="80">
        <v>101410272</v>
      </c>
      <c r="D37" s="80">
        <v>1443201</v>
      </c>
      <c r="E37" s="80">
        <v>99967071</v>
      </c>
      <c r="F37" s="80">
        <v>547807</v>
      </c>
      <c r="G37" s="80">
        <v>24758269</v>
      </c>
      <c r="H37" s="80">
        <v>25114083</v>
      </c>
      <c r="I37" s="80">
        <v>4381991</v>
      </c>
      <c r="J37" s="80">
        <v>45164921</v>
      </c>
      <c r="K37" s="80" t="s">
        <v>279</v>
      </c>
      <c r="L37" s="106" t="s">
        <v>280</v>
      </c>
      <c r="P37" s="80">
        <v>101364796</v>
      </c>
      <c r="R37" s="80">
        <v>101364796</v>
      </c>
      <c r="S37" s="80">
        <v>45476</v>
      </c>
      <c r="U37" s="80">
        <v>101410272</v>
      </c>
    </row>
    <row r="38" spans="1:21" s="80" customFormat="1" ht="13.5">
      <c r="A38" s="103"/>
      <c r="B38" s="98">
        <v>18843760</v>
      </c>
      <c r="C38" s="98"/>
      <c r="D38" s="98"/>
      <c r="E38" s="98">
        <v>18843760</v>
      </c>
      <c r="F38" s="98">
        <v>47714</v>
      </c>
      <c r="G38" s="98">
        <v>1623255</v>
      </c>
      <c r="H38" s="98">
        <v>5203276</v>
      </c>
      <c r="I38" s="98">
        <v>1044621</v>
      </c>
      <c r="J38" s="98">
        <v>10924894</v>
      </c>
      <c r="K38" s="98" t="s">
        <v>281</v>
      </c>
      <c r="L38" s="107" t="s">
        <v>282</v>
      </c>
      <c r="M38" s="98"/>
      <c r="N38" s="98"/>
      <c r="O38" s="98"/>
      <c r="P38" s="98">
        <v>18843760</v>
      </c>
      <c r="Q38" s="98"/>
      <c r="R38" s="98">
        <v>18843760</v>
      </c>
      <c r="S38" s="98"/>
      <c r="T38" s="98"/>
      <c r="U38" s="98">
        <v>18843760</v>
      </c>
    </row>
    <row r="39" spans="1:21" s="80" customFormat="1" ht="13.5">
      <c r="A39" s="105"/>
      <c r="B39" s="80">
        <v>15548776</v>
      </c>
      <c r="E39" s="80">
        <v>15548776</v>
      </c>
      <c r="F39" s="80">
        <v>47714</v>
      </c>
      <c r="G39" s="80">
        <v>1620810</v>
      </c>
      <c r="H39" s="80">
        <v>2708719</v>
      </c>
      <c r="I39" s="80">
        <v>795999</v>
      </c>
      <c r="J39" s="80">
        <v>10375534</v>
      </c>
      <c r="K39" s="80" t="s">
        <v>283</v>
      </c>
      <c r="L39" s="116" t="s">
        <v>284</v>
      </c>
      <c r="P39" s="80">
        <v>15548776</v>
      </c>
      <c r="R39" s="80">
        <v>15548776</v>
      </c>
      <c r="U39" s="80">
        <v>15548776</v>
      </c>
    </row>
    <row r="40" spans="1:21" s="80" customFormat="1" ht="13.5">
      <c r="A40" s="103"/>
      <c r="B40" s="98">
        <v>3294984</v>
      </c>
      <c r="C40" s="98"/>
      <c r="D40" s="98"/>
      <c r="E40" s="98">
        <v>3294984</v>
      </c>
      <c r="F40" s="98">
        <v>0</v>
      </c>
      <c r="G40" s="98">
        <v>2445</v>
      </c>
      <c r="H40" s="98">
        <v>2494557</v>
      </c>
      <c r="I40" s="98">
        <v>248622</v>
      </c>
      <c r="J40" s="98">
        <v>549360</v>
      </c>
      <c r="K40" s="98" t="s">
        <v>285</v>
      </c>
      <c r="L40" s="117" t="s">
        <v>286</v>
      </c>
      <c r="M40" s="98"/>
      <c r="N40" s="98"/>
      <c r="O40" s="98"/>
      <c r="P40" s="98">
        <v>3294984</v>
      </c>
      <c r="Q40" s="98"/>
      <c r="R40" s="98">
        <v>3294984</v>
      </c>
      <c r="S40" s="98"/>
      <c r="T40" s="98"/>
      <c r="U40" s="98">
        <v>3294984</v>
      </c>
    </row>
    <row r="41" spans="2:21" s="80" customFormat="1" ht="13.5">
      <c r="B41" s="80">
        <v>36311538</v>
      </c>
      <c r="E41" s="80">
        <v>36311538</v>
      </c>
      <c r="F41" s="80">
        <v>4024</v>
      </c>
      <c r="G41" s="80">
        <v>436506</v>
      </c>
      <c r="H41" s="80">
        <v>1115108</v>
      </c>
      <c r="I41" s="80">
        <v>1004240</v>
      </c>
      <c r="J41" s="80">
        <v>5503320</v>
      </c>
      <c r="K41" s="80" t="s">
        <v>287</v>
      </c>
      <c r="L41" s="80" t="s">
        <v>184</v>
      </c>
      <c r="O41" s="80">
        <v>36311538</v>
      </c>
      <c r="R41" s="80">
        <v>36311538</v>
      </c>
      <c r="U41" s="80">
        <v>36311538</v>
      </c>
    </row>
    <row r="42" spans="1:21" s="80" customFormat="1" ht="13.5">
      <c r="A42" s="98"/>
      <c r="B42" s="98">
        <v>28248340</v>
      </c>
      <c r="C42" s="98"/>
      <c r="D42" s="98"/>
      <c r="E42" s="98">
        <v>28248340</v>
      </c>
      <c r="F42" s="98"/>
      <c r="G42" s="98"/>
      <c r="H42" s="98"/>
      <c r="I42" s="98"/>
      <c r="J42" s="98"/>
      <c r="K42" s="118" t="s">
        <v>262</v>
      </c>
      <c r="L42" s="107" t="s">
        <v>185</v>
      </c>
      <c r="M42" s="98"/>
      <c r="N42" s="98"/>
      <c r="O42" s="98">
        <v>28248340</v>
      </c>
      <c r="P42" s="98"/>
      <c r="Q42" s="98"/>
      <c r="R42" s="98">
        <v>28248340</v>
      </c>
      <c r="S42" s="98"/>
      <c r="T42" s="98"/>
      <c r="U42" s="98">
        <v>28248340</v>
      </c>
    </row>
    <row r="43" spans="2:21" s="80" customFormat="1" ht="13.5">
      <c r="B43" s="80">
        <v>8063198</v>
      </c>
      <c r="E43" s="80">
        <v>8063198</v>
      </c>
      <c r="F43" s="80">
        <v>4024</v>
      </c>
      <c r="G43" s="80">
        <v>436506</v>
      </c>
      <c r="H43" s="80">
        <v>1115108</v>
      </c>
      <c r="I43" s="80">
        <v>1004240</v>
      </c>
      <c r="J43" s="80">
        <v>5503320</v>
      </c>
      <c r="K43" s="80" t="s">
        <v>288</v>
      </c>
      <c r="L43" s="106" t="s">
        <v>186</v>
      </c>
      <c r="O43" s="80">
        <v>8063198</v>
      </c>
      <c r="R43" s="80">
        <v>8063198</v>
      </c>
      <c r="U43" s="80">
        <v>8063198</v>
      </c>
    </row>
    <row r="44" spans="1:21" s="80" customFormat="1" ht="13.5">
      <c r="A44" s="98"/>
      <c r="B44" s="98">
        <v>8063198</v>
      </c>
      <c r="C44" s="98"/>
      <c r="D44" s="98"/>
      <c r="E44" s="98">
        <v>8063198</v>
      </c>
      <c r="F44" s="98">
        <v>4024</v>
      </c>
      <c r="G44" s="98">
        <v>436506</v>
      </c>
      <c r="H44" s="98">
        <v>1115108</v>
      </c>
      <c r="I44" s="98">
        <v>1004240</v>
      </c>
      <c r="J44" s="98">
        <v>5503320</v>
      </c>
      <c r="K44" s="98" t="s">
        <v>289</v>
      </c>
      <c r="L44" s="117" t="s">
        <v>290</v>
      </c>
      <c r="M44" s="98"/>
      <c r="N44" s="98"/>
      <c r="O44" s="98">
        <v>8063198</v>
      </c>
      <c r="P44" s="98"/>
      <c r="Q44" s="98"/>
      <c r="R44" s="98">
        <v>8063198</v>
      </c>
      <c r="S44" s="98"/>
      <c r="T44" s="98"/>
      <c r="U44" s="98">
        <v>8063198</v>
      </c>
    </row>
    <row r="45" spans="2:21" s="80" customFormat="1" ht="13.5">
      <c r="B45" s="80">
        <v>0</v>
      </c>
      <c r="E45" s="80">
        <v>0</v>
      </c>
      <c r="F45" s="80">
        <v>0</v>
      </c>
      <c r="G45" s="80">
        <v>0</v>
      </c>
      <c r="H45" s="80">
        <v>0</v>
      </c>
      <c r="I45" s="80">
        <v>0</v>
      </c>
      <c r="J45" s="80">
        <v>0</v>
      </c>
      <c r="K45" s="80" t="s">
        <v>291</v>
      </c>
      <c r="L45" s="116" t="s">
        <v>292</v>
      </c>
      <c r="O45" s="80">
        <v>0</v>
      </c>
      <c r="R45" s="80">
        <v>0</v>
      </c>
      <c r="U45" s="80">
        <v>0</v>
      </c>
    </row>
    <row r="46" spans="1:21" s="80" customFormat="1" ht="13.5">
      <c r="A46" s="98"/>
      <c r="B46" s="98">
        <v>127387481</v>
      </c>
      <c r="C46" s="98"/>
      <c r="D46" s="98"/>
      <c r="E46" s="98">
        <v>127387481</v>
      </c>
      <c r="F46" s="98">
        <v>0</v>
      </c>
      <c r="G46" s="98">
        <v>13995613</v>
      </c>
      <c r="H46" s="98">
        <v>6962213</v>
      </c>
      <c r="I46" s="98">
        <v>7623031</v>
      </c>
      <c r="J46" s="98">
        <v>98806624</v>
      </c>
      <c r="K46" s="98" t="s">
        <v>293</v>
      </c>
      <c r="L46" s="119" t="s">
        <v>2</v>
      </c>
      <c r="M46" s="110">
        <v>98806624</v>
      </c>
      <c r="N46" s="110">
        <v>7623031</v>
      </c>
      <c r="O46" s="110">
        <v>6962213</v>
      </c>
      <c r="P46" s="110">
        <v>13995613</v>
      </c>
      <c r="Q46" s="110">
        <v>0</v>
      </c>
      <c r="R46" s="110">
        <v>127387481</v>
      </c>
      <c r="S46" s="110"/>
      <c r="T46" s="110"/>
      <c r="U46" s="110">
        <v>127387481</v>
      </c>
    </row>
    <row r="47" spans="2:21" s="80" customFormat="1" ht="14.25" thickBot="1">
      <c r="B47" s="80">
        <v>95475551</v>
      </c>
      <c r="E47" s="80">
        <v>95475551</v>
      </c>
      <c r="G47" s="80">
        <v>95475551</v>
      </c>
      <c r="K47" s="80" t="s">
        <v>294</v>
      </c>
      <c r="L47" s="112" t="s">
        <v>53</v>
      </c>
      <c r="M47" s="109"/>
      <c r="P47" s="80">
        <v>95475551</v>
      </c>
      <c r="R47" s="80">
        <v>95475551</v>
      </c>
      <c r="U47" s="80">
        <v>95475551</v>
      </c>
    </row>
    <row r="48" spans="1:21" s="80" customFormat="1" ht="14.25" thickTop="1">
      <c r="A48" s="120" t="s">
        <v>295</v>
      </c>
      <c r="B48" s="120"/>
      <c r="C48" s="120"/>
      <c r="D48" s="120"/>
      <c r="E48" s="120"/>
      <c r="F48" s="120"/>
      <c r="G48" s="120"/>
      <c r="H48" s="120"/>
      <c r="I48" s="120"/>
      <c r="J48" s="120"/>
      <c r="K48" s="120"/>
      <c r="L48" s="98"/>
      <c r="M48" s="98"/>
      <c r="N48" s="98"/>
      <c r="O48" s="98"/>
      <c r="P48" s="98"/>
      <c r="Q48" s="98"/>
      <c r="R48" s="98"/>
      <c r="S48" s="98"/>
      <c r="T48" s="98"/>
      <c r="U48" s="98"/>
    </row>
    <row r="49" spans="1:21" s="80" customFormat="1" ht="13.5">
      <c r="A49" s="105" t="s">
        <v>296</v>
      </c>
      <c r="B49" s="80">
        <v>91297455</v>
      </c>
      <c r="D49" s="80">
        <v>3397928</v>
      </c>
      <c r="E49" s="80">
        <v>87899527</v>
      </c>
      <c r="F49" s="80">
        <v>6437</v>
      </c>
      <c r="G49" s="80">
        <v>5791023</v>
      </c>
      <c r="H49" s="80">
        <v>12512043</v>
      </c>
      <c r="I49" s="80">
        <v>21101223</v>
      </c>
      <c r="J49" s="80">
        <v>48488801</v>
      </c>
      <c r="K49" s="105" t="s">
        <v>297</v>
      </c>
      <c r="L49" s="80" t="s">
        <v>62</v>
      </c>
      <c r="M49" s="80">
        <v>11629945</v>
      </c>
      <c r="N49" s="80">
        <v>18886273</v>
      </c>
      <c r="O49" s="80">
        <v>18244735</v>
      </c>
      <c r="P49" s="80">
        <v>27327983</v>
      </c>
      <c r="Q49" s="80">
        <v>23023</v>
      </c>
      <c r="R49" s="80">
        <v>76111959</v>
      </c>
      <c r="S49" s="80">
        <v>15185496</v>
      </c>
      <c r="U49" s="80">
        <v>91297455</v>
      </c>
    </row>
    <row r="50" spans="1:21" s="80" customFormat="1" ht="13.5">
      <c r="A50" s="103" t="s">
        <v>298</v>
      </c>
      <c r="B50" s="98">
        <v>42707915</v>
      </c>
      <c r="C50" s="98"/>
      <c r="D50" s="98">
        <v>2550601</v>
      </c>
      <c r="E50" s="98">
        <v>40157314</v>
      </c>
      <c r="F50" s="98">
        <v>6437</v>
      </c>
      <c r="G50" s="98">
        <v>5791023</v>
      </c>
      <c r="H50" s="98">
        <v>12512043</v>
      </c>
      <c r="I50" s="98">
        <v>9994765</v>
      </c>
      <c r="J50" s="98">
        <v>11853046</v>
      </c>
      <c r="K50" s="103" t="s">
        <v>299</v>
      </c>
      <c r="L50" s="107" t="s">
        <v>187</v>
      </c>
      <c r="M50" s="98">
        <v>8196909</v>
      </c>
      <c r="N50" s="98">
        <v>17795796</v>
      </c>
      <c r="O50" s="98">
        <v>7545614</v>
      </c>
      <c r="P50" s="98">
        <v>5016221</v>
      </c>
      <c r="Q50" s="98">
        <v>23023</v>
      </c>
      <c r="R50" s="98">
        <v>38577563</v>
      </c>
      <c r="S50" s="98">
        <v>4130352</v>
      </c>
      <c r="T50" s="98"/>
      <c r="U50" s="98">
        <v>42707915</v>
      </c>
    </row>
    <row r="51" spans="2:21" s="80" customFormat="1" ht="13.5">
      <c r="B51" s="80">
        <v>33301000</v>
      </c>
      <c r="D51" s="80">
        <v>847327</v>
      </c>
      <c r="E51" s="80">
        <v>32453673</v>
      </c>
      <c r="F51" s="80">
        <v>0</v>
      </c>
      <c r="G51" s="80">
        <v>0</v>
      </c>
      <c r="H51" s="80">
        <v>0</v>
      </c>
      <c r="I51" s="80">
        <v>3864565</v>
      </c>
      <c r="J51" s="80">
        <v>28589108</v>
      </c>
      <c r="K51" s="105" t="s">
        <v>300</v>
      </c>
      <c r="L51" s="80" t="s">
        <v>188</v>
      </c>
      <c r="M51" s="80">
        <v>3047881</v>
      </c>
      <c r="N51" s="80">
        <v>848919</v>
      </c>
      <c r="O51" s="80">
        <v>5512749</v>
      </c>
      <c r="P51" s="80">
        <v>16417989</v>
      </c>
      <c r="Q51" s="80">
        <v>0</v>
      </c>
      <c r="R51" s="80">
        <v>25827538</v>
      </c>
      <c r="S51" s="80">
        <v>7473462</v>
      </c>
      <c r="U51" s="80">
        <v>33301000</v>
      </c>
    </row>
    <row r="52" spans="1:21" s="80" customFormat="1" ht="13.5">
      <c r="A52" s="98"/>
      <c r="B52" s="98">
        <v>33301000</v>
      </c>
      <c r="C52" s="98"/>
      <c r="D52" s="98">
        <v>847327</v>
      </c>
      <c r="E52" s="98">
        <v>32453673</v>
      </c>
      <c r="F52" s="98">
        <v>0</v>
      </c>
      <c r="G52" s="98">
        <v>0</v>
      </c>
      <c r="H52" s="98">
        <v>0</v>
      </c>
      <c r="I52" s="98">
        <v>3864565</v>
      </c>
      <c r="J52" s="98">
        <v>28589108</v>
      </c>
      <c r="K52" s="121" t="s">
        <v>301</v>
      </c>
      <c r="L52" s="107" t="s">
        <v>302</v>
      </c>
      <c r="M52" s="98">
        <v>3047881</v>
      </c>
      <c r="N52" s="98">
        <v>848919</v>
      </c>
      <c r="O52" s="98">
        <v>5512749</v>
      </c>
      <c r="P52" s="98">
        <v>16417989</v>
      </c>
      <c r="Q52" s="98">
        <v>0</v>
      </c>
      <c r="R52" s="98">
        <v>25827538</v>
      </c>
      <c r="S52" s="98">
        <v>7473462</v>
      </c>
      <c r="T52" s="98"/>
      <c r="U52" s="98">
        <v>33301000</v>
      </c>
    </row>
    <row r="53" spans="2:21" s="80" customFormat="1" ht="13.5" hidden="1">
      <c r="B53" s="80">
        <v>0</v>
      </c>
      <c r="E53" s="80">
        <v>0</v>
      </c>
      <c r="K53" s="122" t="s">
        <v>303</v>
      </c>
      <c r="L53" s="116" t="s">
        <v>304</v>
      </c>
      <c r="R53" s="80">
        <v>0</v>
      </c>
      <c r="U53" s="80">
        <v>0</v>
      </c>
    </row>
    <row r="54" spans="2:21" s="80" customFormat="1" ht="13.5" hidden="1">
      <c r="B54" s="80">
        <v>0</v>
      </c>
      <c r="E54" s="80">
        <v>0</v>
      </c>
      <c r="K54" s="122" t="s">
        <v>305</v>
      </c>
      <c r="L54" s="116" t="s">
        <v>306</v>
      </c>
      <c r="R54" s="80">
        <v>0</v>
      </c>
      <c r="U54" s="80">
        <v>0</v>
      </c>
    </row>
    <row r="55" spans="2:21" s="80" customFormat="1" ht="13.5">
      <c r="B55" s="80">
        <v>3581682</v>
      </c>
      <c r="D55" s="80">
        <v>0</v>
      </c>
      <c r="E55" s="80">
        <v>3581682</v>
      </c>
      <c r="F55" s="80">
        <v>0</v>
      </c>
      <c r="G55" s="80">
        <v>0</v>
      </c>
      <c r="H55" s="80">
        <v>0</v>
      </c>
      <c r="I55" s="80">
        <v>451463</v>
      </c>
      <c r="J55" s="80">
        <v>3130219</v>
      </c>
      <c r="K55" s="105" t="s">
        <v>307</v>
      </c>
      <c r="L55" s="105" t="s">
        <v>308</v>
      </c>
      <c r="R55" s="80">
        <v>0</v>
      </c>
      <c r="S55" s="80">
        <v>3581682</v>
      </c>
      <c r="U55" s="80">
        <v>3581682</v>
      </c>
    </row>
    <row r="56" spans="1:21" s="80" customFormat="1" ht="13.5">
      <c r="A56" s="98"/>
      <c r="B56" s="98">
        <v>6790430</v>
      </c>
      <c r="C56" s="98"/>
      <c r="D56" s="98">
        <v>0</v>
      </c>
      <c r="E56" s="98">
        <v>6790430</v>
      </c>
      <c r="F56" s="98">
        <v>0</v>
      </c>
      <c r="G56" s="98">
        <v>0</v>
      </c>
      <c r="H56" s="98">
        <v>0</v>
      </c>
      <c r="I56" s="98">
        <v>6790430</v>
      </c>
      <c r="J56" s="98">
        <v>0</v>
      </c>
      <c r="K56" s="103" t="s">
        <v>309</v>
      </c>
      <c r="L56" s="103" t="s">
        <v>310</v>
      </c>
      <c r="M56" s="98">
        <v>385155</v>
      </c>
      <c r="N56" s="98">
        <v>241558</v>
      </c>
      <c r="O56" s="98">
        <v>269944</v>
      </c>
      <c r="P56" s="98">
        <v>5893773</v>
      </c>
      <c r="Q56" s="98">
        <v>0</v>
      </c>
      <c r="R56" s="98">
        <v>6790430</v>
      </c>
      <c r="S56" s="98">
        <v>0</v>
      </c>
      <c r="T56" s="98"/>
      <c r="U56" s="98">
        <v>6790430</v>
      </c>
    </row>
    <row r="57" spans="2:21" s="80" customFormat="1" ht="14.25" thickBot="1">
      <c r="B57" s="80">
        <v>4916428</v>
      </c>
      <c r="D57" s="80">
        <v>0</v>
      </c>
      <c r="E57" s="80">
        <v>4916428</v>
      </c>
      <c r="F57" s="80">
        <v>0</v>
      </c>
      <c r="G57" s="80">
        <v>0</v>
      </c>
      <c r="H57" s="80">
        <v>0</v>
      </c>
      <c r="I57" s="80">
        <v>0</v>
      </c>
      <c r="J57" s="80">
        <v>4916428</v>
      </c>
      <c r="K57" s="105" t="s">
        <v>311</v>
      </c>
      <c r="L57" s="80" t="s">
        <v>312</v>
      </c>
      <c r="M57" s="80">
        <v>0</v>
      </c>
      <c r="N57" s="80">
        <v>0</v>
      </c>
      <c r="O57" s="80">
        <v>4916428</v>
      </c>
      <c r="P57" s="80">
        <v>0</v>
      </c>
      <c r="Q57" s="80">
        <v>0</v>
      </c>
      <c r="R57" s="109">
        <v>4916428</v>
      </c>
      <c r="S57" s="109">
        <v>0</v>
      </c>
      <c r="T57" s="109"/>
      <c r="U57" s="109">
        <v>4916428</v>
      </c>
    </row>
    <row r="58" spans="1:21" s="80" customFormat="1" ht="15" thickBot="1" thickTop="1">
      <c r="A58" s="98"/>
      <c r="B58" s="111">
        <v>367595558</v>
      </c>
      <c r="C58" s="111"/>
      <c r="D58" s="111"/>
      <c r="E58" s="111">
        <v>367595558</v>
      </c>
      <c r="F58" s="111">
        <v>16586</v>
      </c>
      <c r="G58" s="111">
        <v>251216680</v>
      </c>
      <c r="H58" s="111">
        <v>49006443</v>
      </c>
      <c r="I58" s="111">
        <v>5408081</v>
      </c>
      <c r="J58" s="111">
        <v>61947768</v>
      </c>
      <c r="K58" s="123" t="s">
        <v>313</v>
      </c>
      <c r="L58" s="119" t="s">
        <v>314</v>
      </c>
      <c r="M58" s="120">
        <v>61947768</v>
      </c>
      <c r="N58" s="120">
        <v>5408081</v>
      </c>
      <c r="O58" s="120">
        <v>49006443</v>
      </c>
      <c r="P58" s="120">
        <v>251216680</v>
      </c>
      <c r="Q58" s="120">
        <v>16586</v>
      </c>
      <c r="R58" s="120">
        <v>367595558</v>
      </c>
      <c r="S58" s="120"/>
      <c r="T58" s="120"/>
      <c r="U58" s="120">
        <v>367595558</v>
      </c>
    </row>
    <row r="59" spans="1:21" s="80" customFormat="1" ht="14.25" thickTop="1">
      <c r="A59" s="115" t="s">
        <v>315</v>
      </c>
      <c r="B59" s="80">
        <v>22412142</v>
      </c>
      <c r="D59" s="80">
        <v>509750</v>
      </c>
      <c r="E59" s="80">
        <v>21902392</v>
      </c>
      <c r="F59" s="80">
        <v>0</v>
      </c>
      <c r="G59" s="80">
        <v>4438716</v>
      </c>
      <c r="H59" s="80">
        <v>166398</v>
      </c>
      <c r="I59" s="80">
        <v>1844496</v>
      </c>
      <c r="J59" s="80">
        <v>15452782</v>
      </c>
      <c r="K59" s="105" t="s">
        <v>316</v>
      </c>
      <c r="L59" s="80" t="s">
        <v>128</v>
      </c>
      <c r="O59" s="80">
        <v>22412142</v>
      </c>
      <c r="R59" s="80">
        <v>22412142</v>
      </c>
      <c r="U59" s="80">
        <v>22412142</v>
      </c>
    </row>
    <row r="60" spans="1:21" s="80" customFormat="1" ht="13.5">
      <c r="A60" s="103"/>
      <c r="B60" s="98">
        <v>16728152</v>
      </c>
      <c r="C60" s="98"/>
      <c r="D60" s="98">
        <v>509750</v>
      </c>
      <c r="E60" s="98">
        <v>16218402</v>
      </c>
      <c r="F60" s="98">
        <v>0</v>
      </c>
      <c r="G60" s="98">
        <v>2110969</v>
      </c>
      <c r="H60" s="98">
        <v>1040</v>
      </c>
      <c r="I60" s="98">
        <v>1364797</v>
      </c>
      <c r="J60" s="98">
        <v>12741596</v>
      </c>
      <c r="K60" s="103" t="s">
        <v>317</v>
      </c>
      <c r="L60" s="107" t="s">
        <v>318</v>
      </c>
      <c r="M60" s="98"/>
      <c r="N60" s="98"/>
      <c r="O60" s="98">
        <v>16728152</v>
      </c>
      <c r="P60" s="98"/>
      <c r="Q60" s="98"/>
      <c r="R60" s="98">
        <v>16728152</v>
      </c>
      <c r="S60" s="98"/>
      <c r="T60" s="98"/>
      <c r="U60" s="98">
        <v>16728152</v>
      </c>
    </row>
    <row r="61" spans="1:21" s="80" customFormat="1" ht="13.5">
      <c r="A61" s="105"/>
      <c r="B61" s="80">
        <v>5683990</v>
      </c>
      <c r="D61" s="80">
        <v>0</v>
      </c>
      <c r="E61" s="80">
        <v>5683990</v>
      </c>
      <c r="F61" s="80">
        <v>0</v>
      </c>
      <c r="G61" s="80">
        <v>2327747</v>
      </c>
      <c r="H61" s="80">
        <v>165358</v>
      </c>
      <c r="I61" s="80">
        <v>479699</v>
      </c>
      <c r="J61" s="80">
        <v>2711186</v>
      </c>
      <c r="K61" s="105" t="s">
        <v>319</v>
      </c>
      <c r="L61" s="106" t="s">
        <v>320</v>
      </c>
      <c r="O61" s="80">
        <v>5683990</v>
      </c>
      <c r="R61" s="80">
        <v>5683990</v>
      </c>
      <c r="U61" s="80">
        <v>5683990</v>
      </c>
    </row>
    <row r="62" spans="1:21" s="80" customFormat="1" ht="13.5">
      <c r="A62" s="103" t="s">
        <v>321</v>
      </c>
      <c r="B62" s="98">
        <v>31067521</v>
      </c>
      <c r="C62" s="98"/>
      <c r="D62" s="98">
        <v>0</v>
      </c>
      <c r="E62" s="98">
        <v>31067521</v>
      </c>
      <c r="F62" s="98"/>
      <c r="G62" s="98">
        <v>31067521</v>
      </c>
      <c r="H62" s="98"/>
      <c r="I62" s="98"/>
      <c r="J62" s="98"/>
      <c r="K62" s="103" t="s">
        <v>322</v>
      </c>
      <c r="L62" s="98" t="s">
        <v>323</v>
      </c>
      <c r="M62" s="98">
        <v>1588271</v>
      </c>
      <c r="N62" s="98">
        <v>9905312</v>
      </c>
      <c r="O62" s="98">
        <v>19571493</v>
      </c>
      <c r="P62" s="98">
        <v>2445</v>
      </c>
      <c r="Q62" s="98">
        <v>0</v>
      </c>
      <c r="R62" s="98">
        <v>31067521</v>
      </c>
      <c r="S62" s="98">
        <v>0</v>
      </c>
      <c r="T62" s="98"/>
      <c r="U62" s="98">
        <v>31067521</v>
      </c>
    </row>
    <row r="63" spans="1:21" s="80" customFormat="1" ht="13.5">
      <c r="A63" s="105" t="s">
        <v>324</v>
      </c>
      <c r="B63" s="80">
        <v>27772537</v>
      </c>
      <c r="E63" s="80">
        <v>27772537</v>
      </c>
      <c r="G63" s="80">
        <v>27772537</v>
      </c>
      <c r="K63" s="105" t="s">
        <v>325</v>
      </c>
      <c r="L63" s="106" t="s">
        <v>326</v>
      </c>
      <c r="M63" s="80">
        <v>1038911</v>
      </c>
      <c r="N63" s="80">
        <v>9656690</v>
      </c>
      <c r="O63" s="80">
        <v>17076936</v>
      </c>
      <c r="P63" s="80">
        <v>0</v>
      </c>
      <c r="Q63" s="80">
        <v>0</v>
      </c>
      <c r="R63" s="80">
        <v>27772537</v>
      </c>
      <c r="U63" s="80">
        <v>27772537</v>
      </c>
    </row>
    <row r="64" spans="1:21" s="80" customFormat="1" ht="13.5">
      <c r="A64" s="103"/>
      <c r="B64" s="98">
        <v>15548776</v>
      </c>
      <c r="C64" s="98"/>
      <c r="D64" s="98"/>
      <c r="E64" s="98">
        <v>15548776</v>
      </c>
      <c r="F64" s="98"/>
      <c r="G64" s="98">
        <v>15548776</v>
      </c>
      <c r="H64" s="98"/>
      <c r="I64" s="98"/>
      <c r="J64" s="98"/>
      <c r="K64" s="103" t="s">
        <v>327</v>
      </c>
      <c r="L64" s="117" t="s">
        <v>328</v>
      </c>
      <c r="M64" s="98">
        <v>1038911</v>
      </c>
      <c r="N64" s="98">
        <v>3894372</v>
      </c>
      <c r="O64" s="98">
        <v>10615493</v>
      </c>
      <c r="P64" s="98">
        <v>0</v>
      </c>
      <c r="Q64" s="98">
        <v>0</v>
      </c>
      <c r="R64" s="98">
        <v>15548776</v>
      </c>
      <c r="S64" s="98"/>
      <c r="T64" s="98"/>
      <c r="U64" s="98">
        <v>15548776</v>
      </c>
    </row>
    <row r="65" spans="1:21" s="80" customFormat="1" ht="13.5">
      <c r="A65" s="105"/>
      <c r="B65" s="80">
        <v>8425876</v>
      </c>
      <c r="E65" s="80">
        <v>8425876</v>
      </c>
      <c r="G65" s="80">
        <v>8425876</v>
      </c>
      <c r="K65" s="105" t="s">
        <v>329</v>
      </c>
      <c r="L65" s="116" t="s">
        <v>330</v>
      </c>
      <c r="M65" s="80">
        <v>0</v>
      </c>
      <c r="N65" s="80">
        <v>5003649</v>
      </c>
      <c r="O65" s="80">
        <v>3422227</v>
      </c>
      <c r="P65" s="80">
        <v>0</v>
      </c>
      <c r="Q65" s="80">
        <v>0</v>
      </c>
      <c r="R65" s="80">
        <v>8425876</v>
      </c>
      <c r="U65" s="80">
        <v>8425876</v>
      </c>
    </row>
    <row r="66" spans="1:21" s="80" customFormat="1" ht="13.5">
      <c r="A66" s="103"/>
      <c r="B66" s="98">
        <v>3797885</v>
      </c>
      <c r="C66" s="98"/>
      <c r="D66" s="98"/>
      <c r="E66" s="98">
        <v>3797885</v>
      </c>
      <c r="F66" s="98"/>
      <c r="G66" s="98">
        <v>3797885</v>
      </c>
      <c r="H66" s="98"/>
      <c r="I66" s="98"/>
      <c r="J66" s="98"/>
      <c r="K66" s="103" t="s">
        <v>331</v>
      </c>
      <c r="L66" s="117" t="s">
        <v>332</v>
      </c>
      <c r="M66" s="98">
        <v>0</v>
      </c>
      <c r="N66" s="98">
        <v>758669</v>
      </c>
      <c r="O66" s="98">
        <v>3039216</v>
      </c>
      <c r="P66" s="98">
        <v>0</v>
      </c>
      <c r="Q66" s="98">
        <v>0</v>
      </c>
      <c r="R66" s="98">
        <v>3797885</v>
      </c>
      <c r="S66" s="98"/>
      <c r="T66" s="98"/>
      <c r="U66" s="98">
        <v>3797885</v>
      </c>
    </row>
    <row r="67" spans="2:21" s="80" customFormat="1" ht="13.5">
      <c r="B67" s="80">
        <v>3294984</v>
      </c>
      <c r="E67" s="80">
        <v>3294984</v>
      </c>
      <c r="G67" s="80">
        <v>3294984</v>
      </c>
      <c r="K67" s="105" t="s">
        <v>333</v>
      </c>
      <c r="L67" s="106" t="s">
        <v>334</v>
      </c>
      <c r="M67" s="80">
        <v>549360</v>
      </c>
      <c r="N67" s="80">
        <v>248622</v>
      </c>
      <c r="O67" s="80">
        <v>2494557</v>
      </c>
      <c r="P67" s="80">
        <v>2445</v>
      </c>
      <c r="Q67" s="80">
        <v>0</v>
      </c>
      <c r="R67" s="80">
        <v>3294984</v>
      </c>
      <c r="U67" s="80">
        <v>3294984</v>
      </c>
    </row>
    <row r="68" spans="1:21" s="80" customFormat="1" ht="13.5">
      <c r="A68" s="98"/>
      <c r="B68" s="98">
        <v>27580585</v>
      </c>
      <c r="C68" s="98"/>
      <c r="D68" s="98">
        <v>0</v>
      </c>
      <c r="E68" s="98">
        <v>27580585</v>
      </c>
      <c r="F68" s="98">
        <v>0</v>
      </c>
      <c r="G68" s="98">
        <v>2445</v>
      </c>
      <c r="H68" s="98">
        <v>23996412</v>
      </c>
      <c r="I68" s="98">
        <v>1065355</v>
      </c>
      <c r="J68" s="98">
        <v>2516373</v>
      </c>
      <c r="K68" s="103" t="s">
        <v>335</v>
      </c>
      <c r="L68" s="98" t="s">
        <v>189</v>
      </c>
      <c r="M68" s="98">
        <v>0</v>
      </c>
      <c r="N68" s="98">
        <v>0</v>
      </c>
      <c r="O68" s="98">
        <v>0</v>
      </c>
      <c r="P68" s="98">
        <v>27580585</v>
      </c>
      <c r="Q68" s="98">
        <v>0</v>
      </c>
      <c r="R68" s="98">
        <v>27580585</v>
      </c>
      <c r="S68" s="98">
        <v>0</v>
      </c>
      <c r="T68" s="98"/>
      <c r="U68" s="98">
        <v>27580585</v>
      </c>
    </row>
    <row r="69" spans="2:21" s="80" customFormat="1" ht="13.5">
      <c r="B69" s="80">
        <v>17298415</v>
      </c>
      <c r="E69" s="80">
        <v>17298415</v>
      </c>
      <c r="F69" s="80">
        <v>0</v>
      </c>
      <c r="G69" s="80">
        <v>0</v>
      </c>
      <c r="H69" s="80">
        <v>17298415</v>
      </c>
      <c r="I69" s="80">
        <v>0</v>
      </c>
      <c r="J69" s="80">
        <v>0</v>
      </c>
      <c r="K69" s="105" t="s">
        <v>336</v>
      </c>
      <c r="L69" s="106" t="s">
        <v>337</v>
      </c>
      <c r="P69" s="80">
        <v>17298415</v>
      </c>
      <c r="R69" s="80">
        <v>17298415</v>
      </c>
      <c r="U69" s="80">
        <v>17298415</v>
      </c>
    </row>
    <row r="70" spans="1:21" s="80" customFormat="1" ht="13.5">
      <c r="A70" s="98"/>
      <c r="B70" s="98">
        <v>2783746</v>
      </c>
      <c r="C70" s="98"/>
      <c r="D70" s="98"/>
      <c r="E70" s="98">
        <v>2783746</v>
      </c>
      <c r="F70" s="98">
        <v>0</v>
      </c>
      <c r="G70" s="98">
        <v>0</v>
      </c>
      <c r="H70" s="98">
        <v>0</v>
      </c>
      <c r="I70" s="98">
        <v>816733</v>
      </c>
      <c r="J70" s="98">
        <v>1967013</v>
      </c>
      <c r="K70" s="103" t="s">
        <v>338</v>
      </c>
      <c r="L70" s="107" t="s">
        <v>339</v>
      </c>
      <c r="M70" s="98"/>
      <c r="N70" s="98"/>
      <c r="O70" s="98"/>
      <c r="P70" s="98">
        <v>2783746</v>
      </c>
      <c r="Q70" s="98"/>
      <c r="R70" s="98">
        <v>2783746</v>
      </c>
      <c r="S70" s="98"/>
      <c r="T70" s="98"/>
      <c r="U70" s="98">
        <v>2783746</v>
      </c>
    </row>
    <row r="71" spans="2:21" s="80" customFormat="1" ht="13.5">
      <c r="B71" s="80">
        <v>4635572</v>
      </c>
      <c r="E71" s="80">
        <v>4635572</v>
      </c>
      <c r="F71" s="80">
        <v>0</v>
      </c>
      <c r="G71" s="80">
        <v>2445</v>
      </c>
      <c r="H71" s="80">
        <v>3835145</v>
      </c>
      <c r="I71" s="80">
        <v>248622</v>
      </c>
      <c r="J71" s="80">
        <v>549360</v>
      </c>
      <c r="K71" s="105" t="s">
        <v>340</v>
      </c>
      <c r="L71" s="106" t="s">
        <v>341</v>
      </c>
      <c r="P71" s="80">
        <v>4635572</v>
      </c>
      <c r="R71" s="80">
        <v>4635572</v>
      </c>
      <c r="U71" s="80">
        <v>4635572</v>
      </c>
    </row>
    <row r="72" spans="1:21" s="80" customFormat="1" ht="13.5">
      <c r="A72" s="98"/>
      <c r="B72" s="98">
        <v>2862852</v>
      </c>
      <c r="C72" s="98"/>
      <c r="D72" s="98"/>
      <c r="E72" s="98">
        <v>2862852</v>
      </c>
      <c r="F72" s="98"/>
      <c r="G72" s="98"/>
      <c r="H72" s="98">
        <v>2862852</v>
      </c>
      <c r="I72" s="98">
        <v>0</v>
      </c>
      <c r="J72" s="98">
        <v>0</v>
      </c>
      <c r="K72" s="103" t="s">
        <v>342</v>
      </c>
      <c r="L72" s="107" t="s">
        <v>343</v>
      </c>
      <c r="M72" s="98"/>
      <c r="N72" s="98"/>
      <c r="O72" s="98"/>
      <c r="P72" s="98">
        <v>2862852</v>
      </c>
      <c r="Q72" s="98"/>
      <c r="R72" s="98">
        <v>2862852</v>
      </c>
      <c r="S72" s="98"/>
      <c r="T72" s="98"/>
      <c r="U72" s="98">
        <v>2862852</v>
      </c>
    </row>
    <row r="73" spans="2:21" s="80" customFormat="1" ht="13.5">
      <c r="B73" s="80">
        <v>75536120</v>
      </c>
      <c r="D73" s="80">
        <v>18602017</v>
      </c>
      <c r="E73" s="80">
        <v>57123667</v>
      </c>
      <c r="F73" s="80">
        <v>558723</v>
      </c>
      <c r="G73" s="80">
        <v>2769707</v>
      </c>
      <c r="H73" s="80">
        <v>39727413</v>
      </c>
      <c r="I73" s="80">
        <v>12014735</v>
      </c>
      <c r="J73" s="80">
        <v>2053089</v>
      </c>
      <c r="K73" s="105" t="s">
        <v>344</v>
      </c>
      <c r="L73" s="80" t="s">
        <v>64</v>
      </c>
      <c r="M73" s="80">
        <v>1207458</v>
      </c>
      <c r="N73" s="80">
        <v>11901342</v>
      </c>
      <c r="O73" s="80">
        <v>40685684</v>
      </c>
      <c r="P73" s="80">
        <v>19748318</v>
      </c>
      <c r="Q73" s="80">
        <v>1424161</v>
      </c>
      <c r="R73" s="80">
        <v>74966963</v>
      </c>
      <c r="S73" s="80">
        <v>758721</v>
      </c>
      <c r="U73" s="80">
        <v>75536120</v>
      </c>
    </row>
    <row r="74" spans="1:21" s="80" customFormat="1" ht="13.5">
      <c r="A74" s="98"/>
      <c r="B74" s="98">
        <v>12239676</v>
      </c>
      <c r="C74" s="98"/>
      <c r="D74" s="98">
        <v>0</v>
      </c>
      <c r="E74" s="98">
        <v>12239676</v>
      </c>
      <c r="F74" s="98">
        <v>2055</v>
      </c>
      <c r="G74" s="98">
        <v>1698339</v>
      </c>
      <c r="H74" s="98">
        <v>8916215</v>
      </c>
      <c r="I74" s="98">
        <v>812280</v>
      </c>
      <c r="J74" s="98">
        <v>810787</v>
      </c>
      <c r="K74" s="103" t="s">
        <v>345</v>
      </c>
      <c r="L74" s="107" t="s">
        <v>346</v>
      </c>
      <c r="M74" s="98">
        <v>0</v>
      </c>
      <c r="N74" s="98">
        <v>10609574</v>
      </c>
      <c r="O74" s="98">
        <v>1228290</v>
      </c>
      <c r="P74" s="98">
        <v>0</v>
      </c>
      <c r="Q74" s="98">
        <v>0</v>
      </c>
      <c r="R74" s="98">
        <v>11837864</v>
      </c>
      <c r="S74" s="98">
        <v>401812</v>
      </c>
      <c r="T74" s="98"/>
      <c r="U74" s="98">
        <v>12239676</v>
      </c>
    </row>
    <row r="75" spans="2:21" s="80" customFormat="1" ht="13.5">
      <c r="B75" s="80">
        <v>12239676</v>
      </c>
      <c r="D75" s="80">
        <v>401812</v>
      </c>
      <c r="E75" s="80">
        <v>11837864</v>
      </c>
      <c r="F75" s="80">
        <v>0</v>
      </c>
      <c r="G75" s="80">
        <v>0</v>
      </c>
      <c r="H75" s="80">
        <v>1228290</v>
      </c>
      <c r="I75" s="80">
        <v>10609574</v>
      </c>
      <c r="J75" s="80">
        <v>0</v>
      </c>
      <c r="K75" s="105" t="s">
        <v>347</v>
      </c>
      <c r="L75" s="124" t="s">
        <v>348</v>
      </c>
      <c r="M75" s="80">
        <v>810787</v>
      </c>
      <c r="N75" s="80">
        <v>812280</v>
      </c>
      <c r="O75" s="80">
        <v>8916215</v>
      </c>
      <c r="P75" s="80">
        <v>1698339</v>
      </c>
      <c r="Q75" s="80">
        <v>2055</v>
      </c>
      <c r="R75" s="80">
        <v>12239676</v>
      </c>
      <c r="S75" s="80">
        <v>0</v>
      </c>
      <c r="U75" s="80">
        <v>12239676</v>
      </c>
    </row>
    <row r="76" spans="1:21" s="80" customFormat="1" ht="13.5">
      <c r="A76" s="98"/>
      <c r="B76" s="98">
        <v>26445437</v>
      </c>
      <c r="C76" s="98"/>
      <c r="D76" s="98">
        <v>0</v>
      </c>
      <c r="E76" s="98">
        <v>26445437</v>
      </c>
      <c r="F76" s="98">
        <v>0</v>
      </c>
      <c r="G76" s="98">
        <v>0</v>
      </c>
      <c r="H76" s="98">
        <v>26445437</v>
      </c>
      <c r="I76" s="98">
        <v>0</v>
      </c>
      <c r="J76" s="98">
        <v>0</v>
      </c>
      <c r="K76" s="103" t="s">
        <v>349</v>
      </c>
      <c r="L76" s="107" t="s">
        <v>350</v>
      </c>
      <c r="M76" s="98"/>
      <c r="N76" s="98"/>
      <c r="O76" s="98">
        <v>26445437</v>
      </c>
      <c r="P76" s="98"/>
      <c r="Q76" s="98"/>
      <c r="R76" s="98">
        <v>26445437</v>
      </c>
      <c r="S76" s="98"/>
      <c r="T76" s="98"/>
      <c r="U76" s="98">
        <v>26445437</v>
      </c>
    </row>
    <row r="77" spans="2:21" s="80" customFormat="1" ht="13.5">
      <c r="B77" s="80">
        <v>848139</v>
      </c>
      <c r="D77" s="80">
        <v>743499</v>
      </c>
      <c r="E77" s="80">
        <v>104640</v>
      </c>
      <c r="F77" s="80">
        <v>0</v>
      </c>
      <c r="G77" s="80">
        <v>0</v>
      </c>
      <c r="H77" s="80">
        <v>104640</v>
      </c>
      <c r="I77" s="80">
        <v>0</v>
      </c>
      <c r="J77" s="80">
        <v>0</v>
      </c>
      <c r="K77" s="105" t="s">
        <v>351</v>
      </c>
      <c r="L77" s="106" t="s">
        <v>190</v>
      </c>
      <c r="M77" s="80">
        <v>0</v>
      </c>
      <c r="N77" s="80">
        <v>0</v>
      </c>
      <c r="O77" s="80">
        <v>743499</v>
      </c>
      <c r="P77" s="80">
        <v>0</v>
      </c>
      <c r="Q77" s="80">
        <v>0</v>
      </c>
      <c r="R77" s="80">
        <v>743499</v>
      </c>
      <c r="S77" s="80">
        <v>104640</v>
      </c>
      <c r="U77" s="80">
        <v>848139</v>
      </c>
    </row>
    <row r="78" spans="1:21" s="80" customFormat="1" ht="13.5">
      <c r="A78" s="98"/>
      <c r="B78" s="98">
        <v>23763192</v>
      </c>
      <c r="C78" s="98"/>
      <c r="D78" s="98">
        <v>17456706</v>
      </c>
      <c r="E78" s="98">
        <v>6306486</v>
      </c>
      <c r="F78" s="98">
        <v>556668</v>
      </c>
      <c r="G78" s="98">
        <v>1071368</v>
      </c>
      <c r="H78" s="98">
        <v>3032831</v>
      </c>
      <c r="I78" s="98">
        <v>403317</v>
      </c>
      <c r="J78" s="98">
        <v>1242302</v>
      </c>
      <c r="K78" s="103" t="s">
        <v>352</v>
      </c>
      <c r="L78" s="107" t="s">
        <v>191</v>
      </c>
      <c r="M78" s="98">
        <v>396671</v>
      </c>
      <c r="N78" s="98">
        <v>479488</v>
      </c>
      <c r="O78" s="98">
        <v>3162679</v>
      </c>
      <c r="P78" s="98">
        <v>18049979</v>
      </c>
      <c r="Q78" s="98">
        <v>1422106</v>
      </c>
      <c r="R78" s="98">
        <v>23510923</v>
      </c>
      <c r="S78" s="98">
        <v>252269</v>
      </c>
      <c r="T78" s="98"/>
      <c r="U78" s="98">
        <v>23763192</v>
      </c>
    </row>
    <row r="79" spans="2:21" s="80" customFormat="1" ht="14.25" thickBot="1">
      <c r="B79" s="80">
        <v>189564</v>
      </c>
      <c r="E79" s="80">
        <v>189564</v>
      </c>
      <c r="H79" s="80">
        <v>0</v>
      </c>
      <c r="I79" s="80">
        <v>189564</v>
      </c>
      <c r="J79" s="80">
        <v>0</v>
      </c>
      <c r="K79" s="122" t="s">
        <v>353</v>
      </c>
      <c r="L79" s="106" t="s">
        <v>354</v>
      </c>
      <c r="M79" s="125"/>
      <c r="N79" s="125"/>
      <c r="O79" s="125">
        <v>189564</v>
      </c>
      <c r="P79" s="125"/>
      <c r="Q79" s="125"/>
      <c r="R79" s="125">
        <v>189564</v>
      </c>
      <c r="S79" s="125"/>
      <c r="T79" s="125"/>
      <c r="U79" s="125">
        <v>189564</v>
      </c>
    </row>
    <row r="80" spans="1:21" s="80" customFormat="1" ht="15" thickBot="1" thickTop="1">
      <c r="A80" s="111"/>
      <c r="B80" s="111">
        <v>385948604</v>
      </c>
      <c r="C80" s="111"/>
      <c r="D80" s="111"/>
      <c r="E80" s="111">
        <v>385948604</v>
      </c>
      <c r="F80" s="111">
        <v>882024</v>
      </c>
      <c r="G80" s="111">
        <v>260269639</v>
      </c>
      <c r="H80" s="111">
        <v>67785539</v>
      </c>
      <c r="I80" s="111">
        <v>12290149</v>
      </c>
      <c r="J80" s="111">
        <v>44721253</v>
      </c>
      <c r="K80" s="123" t="s">
        <v>355</v>
      </c>
      <c r="L80" s="119" t="s">
        <v>356</v>
      </c>
      <c r="M80" s="98">
        <v>44721253</v>
      </c>
      <c r="N80" s="98">
        <v>12290149</v>
      </c>
      <c r="O80" s="98">
        <v>67785539</v>
      </c>
      <c r="P80" s="98">
        <v>260269639</v>
      </c>
      <c r="Q80" s="98">
        <v>882024</v>
      </c>
      <c r="R80" s="98">
        <v>385948604</v>
      </c>
      <c r="S80" s="98"/>
      <c r="T80" s="98"/>
      <c r="U80" s="98">
        <v>385948604</v>
      </c>
    </row>
    <row r="81" spans="1:21" s="80" customFormat="1" ht="14.25" thickTop="1">
      <c r="A81" s="80" t="s">
        <v>357</v>
      </c>
      <c r="B81" s="80">
        <v>24324186</v>
      </c>
      <c r="D81" s="80">
        <v>0</v>
      </c>
      <c r="E81" s="80">
        <v>24324186</v>
      </c>
      <c r="F81" s="80">
        <v>893911</v>
      </c>
      <c r="G81" s="80">
        <v>0</v>
      </c>
      <c r="H81" s="80">
        <v>23430275</v>
      </c>
      <c r="I81" s="80">
        <v>0</v>
      </c>
      <c r="J81" s="80">
        <v>0</v>
      </c>
      <c r="K81" s="105" t="s">
        <v>358</v>
      </c>
      <c r="L81" s="80" t="s">
        <v>135</v>
      </c>
      <c r="M81" s="80">
        <v>0</v>
      </c>
      <c r="N81" s="80">
        <v>0</v>
      </c>
      <c r="P81" s="80">
        <v>24324186</v>
      </c>
      <c r="Q81" s="80">
        <v>0</v>
      </c>
      <c r="R81" s="80">
        <v>24324186</v>
      </c>
      <c r="U81" s="80">
        <v>24324186</v>
      </c>
    </row>
    <row r="82" spans="1:21" s="80" customFormat="1" ht="13.5">
      <c r="A82" s="103" t="s">
        <v>359</v>
      </c>
      <c r="B82" s="98">
        <v>11239571</v>
      </c>
      <c r="C82" s="98"/>
      <c r="D82" s="98"/>
      <c r="E82" s="98">
        <v>11239571</v>
      </c>
      <c r="F82" s="98"/>
      <c r="G82" s="98"/>
      <c r="H82" s="98">
        <v>11239571</v>
      </c>
      <c r="I82" s="98"/>
      <c r="J82" s="98"/>
      <c r="K82" s="103" t="s">
        <v>360</v>
      </c>
      <c r="L82" s="107" t="s">
        <v>361</v>
      </c>
      <c r="M82" s="98"/>
      <c r="N82" s="98"/>
      <c r="O82" s="98"/>
      <c r="P82" s="98">
        <v>11239571</v>
      </c>
      <c r="Q82" s="98"/>
      <c r="R82" s="98">
        <v>11239571</v>
      </c>
      <c r="S82" s="98"/>
      <c r="T82" s="98"/>
      <c r="U82" s="98">
        <v>11239571</v>
      </c>
    </row>
    <row r="83" spans="1:21" s="80" customFormat="1" ht="14.25" thickBot="1">
      <c r="A83" s="105" t="s">
        <v>362</v>
      </c>
      <c r="B83" s="80">
        <v>13084615</v>
      </c>
      <c r="E83" s="80">
        <v>13084615</v>
      </c>
      <c r="F83" s="80">
        <v>893911</v>
      </c>
      <c r="H83" s="80">
        <v>12190704</v>
      </c>
      <c r="K83" s="105" t="s">
        <v>363</v>
      </c>
      <c r="L83" s="106" t="s">
        <v>364</v>
      </c>
      <c r="M83" s="125"/>
      <c r="N83" s="125"/>
      <c r="O83" s="125"/>
      <c r="P83" s="80">
        <v>13084615</v>
      </c>
      <c r="Q83" s="125"/>
      <c r="R83" s="80">
        <v>13084615</v>
      </c>
      <c r="U83" s="80">
        <v>13084615</v>
      </c>
    </row>
    <row r="84" spans="1:21" s="80" customFormat="1" ht="15" thickBot="1" thickTop="1">
      <c r="A84" s="111"/>
      <c r="B84" s="98">
        <v>385948604</v>
      </c>
      <c r="C84" s="98"/>
      <c r="D84" s="98"/>
      <c r="E84" s="110">
        <v>385948604</v>
      </c>
      <c r="F84" s="98">
        <v>-11887</v>
      </c>
      <c r="G84" s="98">
        <v>284593825</v>
      </c>
      <c r="H84" s="98">
        <v>44355264</v>
      </c>
      <c r="I84" s="98">
        <v>12290149</v>
      </c>
      <c r="J84" s="98">
        <v>44721253</v>
      </c>
      <c r="K84" s="123" t="s">
        <v>365</v>
      </c>
      <c r="L84" s="119" t="s">
        <v>366</v>
      </c>
      <c r="M84" s="98">
        <v>44721253</v>
      </c>
      <c r="N84" s="98">
        <v>12290149</v>
      </c>
      <c r="O84" s="98">
        <v>44355264</v>
      </c>
      <c r="P84" s="120">
        <v>284593825</v>
      </c>
      <c r="Q84" s="98">
        <v>-11887</v>
      </c>
      <c r="R84" s="120">
        <v>385948604</v>
      </c>
      <c r="S84" s="120"/>
      <c r="T84" s="120"/>
      <c r="U84" s="120">
        <v>385948604</v>
      </c>
    </row>
    <row r="85" spans="1:21" s="80" customFormat="1" ht="14.25" thickTop="1">
      <c r="A85" s="105" t="s">
        <v>367</v>
      </c>
      <c r="B85" s="115">
        <v>385948604</v>
      </c>
      <c r="C85" s="115"/>
      <c r="D85" s="115"/>
      <c r="E85" s="115">
        <v>385948604</v>
      </c>
      <c r="F85" s="115">
        <v>882024</v>
      </c>
      <c r="G85" s="115">
        <v>260269639</v>
      </c>
      <c r="H85" s="115">
        <v>67785539</v>
      </c>
      <c r="I85" s="115">
        <v>12290149</v>
      </c>
      <c r="J85" s="115">
        <v>44721253</v>
      </c>
      <c r="K85" s="105" t="s">
        <v>355</v>
      </c>
      <c r="L85" s="112" t="s">
        <v>356</v>
      </c>
      <c r="M85" s="80">
        <v>44721253</v>
      </c>
      <c r="N85" s="80">
        <v>12290149</v>
      </c>
      <c r="O85" s="80">
        <v>67785539</v>
      </c>
      <c r="P85" s="80">
        <v>260269639</v>
      </c>
      <c r="Q85" s="80">
        <v>882024</v>
      </c>
      <c r="R85" s="80">
        <v>385948604</v>
      </c>
      <c r="U85" s="80">
        <v>385948604</v>
      </c>
    </row>
    <row r="86" spans="1:21" s="80" customFormat="1" ht="13.5">
      <c r="A86" s="103" t="s">
        <v>368</v>
      </c>
      <c r="B86" s="98">
        <v>305098804</v>
      </c>
      <c r="C86" s="98"/>
      <c r="D86" s="98"/>
      <c r="E86" s="98">
        <v>305098804</v>
      </c>
      <c r="F86" s="98"/>
      <c r="G86" s="98">
        <v>265152918</v>
      </c>
      <c r="H86" s="98">
        <v>39945886</v>
      </c>
      <c r="I86" s="98"/>
      <c r="J86" s="98"/>
      <c r="K86" s="103" t="s">
        <v>369</v>
      </c>
      <c r="L86" s="98" t="s">
        <v>55</v>
      </c>
      <c r="M86" s="98"/>
      <c r="N86" s="98"/>
      <c r="O86" s="98"/>
      <c r="P86" s="98"/>
      <c r="Q86" s="98"/>
      <c r="R86" s="98"/>
      <c r="S86" s="98"/>
      <c r="T86" s="98">
        <v>305098804</v>
      </c>
      <c r="U86" s="98">
        <v>305098804</v>
      </c>
    </row>
    <row r="87" spans="2:21" s="80" customFormat="1" ht="13.5">
      <c r="B87" s="80">
        <v>305098804</v>
      </c>
      <c r="E87" s="80">
        <v>305098804</v>
      </c>
      <c r="F87" s="80">
        <v>893911</v>
      </c>
      <c r="G87" s="80">
        <v>240828732</v>
      </c>
      <c r="H87" s="80">
        <v>63376161</v>
      </c>
      <c r="K87" s="105" t="s">
        <v>370</v>
      </c>
      <c r="L87" s="80" t="s">
        <v>56</v>
      </c>
      <c r="T87" s="80">
        <v>305098804</v>
      </c>
      <c r="U87" s="80">
        <v>305098804</v>
      </c>
    </row>
    <row r="88" spans="1:21" s="80" customFormat="1" ht="13.5">
      <c r="A88" s="98"/>
      <c r="B88" s="98">
        <v>10231145</v>
      </c>
      <c r="C88" s="98"/>
      <c r="D88" s="98"/>
      <c r="E88" s="98">
        <v>10231145</v>
      </c>
      <c r="F88" s="98"/>
      <c r="G88" s="98"/>
      <c r="H88" s="98"/>
      <c r="I88" s="98">
        <v>8843566</v>
      </c>
      <c r="J88" s="98">
        <v>1387579</v>
      </c>
      <c r="K88" s="103" t="s">
        <v>371</v>
      </c>
      <c r="L88" s="98" t="s">
        <v>372</v>
      </c>
      <c r="M88" s="98"/>
      <c r="N88" s="98"/>
      <c r="O88" s="98"/>
      <c r="P88" s="98">
        <v>10231145</v>
      </c>
      <c r="Q88" s="98"/>
      <c r="R88" s="98">
        <v>10231145</v>
      </c>
      <c r="S88" s="98"/>
      <c r="T88" s="98"/>
      <c r="U88" s="98">
        <v>10231145</v>
      </c>
    </row>
    <row r="89" spans="2:12" s="80" customFormat="1" ht="13.5">
      <c r="B89" s="80">
        <v>80849800</v>
      </c>
      <c r="E89" s="80">
        <v>80849800</v>
      </c>
      <c r="F89" s="80">
        <v>-11887</v>
      </c>
      <c r="G89" s="80">
        <v>29672052</v>
      </c>
      <c r="H89" s="80">
        <v>4409378</v>
      </c>
      <c r="I89" s="80">
        <v>3446583</v>
      </c>
      <c r="J89" s="80">
        <v>43333674</v>
      </c>
      <c r="K89" s="105" t="s">
        <v>373</v>
      </c>
      <c r="L89" s="112" t="s">
        <v>374</v>
      </c>
    </row>
    <row r="90" spans="1:21" s="80" customFormat="1" ht="14.25" thickBot="1">
      <c r="A90" s="98"/>
      <c r="B90" s="98">
        <v>7769793</v>
      </c>
      <c r="C90" s="98"/>
      <c r="D90" s="98">
        <v>7769793</v>
      </c>
      <c r="E90" s="98"/>
      <c r="F90" s="98"/>
      <c r="G90" s="98"/>
      <c r="H90" s="98"/>
      <c r="I90" s="98"/>
      <c r="J90" s="98"/>
      <c r="K90" s="123" t="s">
        <v>375</v>
      </c>
      <c r="L90" s="98" t="s">
        <v>376</v>
      </c>
      <c r="M90" s="98"/>
      <c r="N90" s="98"/>
      <c r="O90" s="98"/>
      <c r="P90" s="98"/>
      <c r="Q90" s="98"/>
      <c r="R90" s="98"/>
      <c r="S90" s="98"/>
      <c r="T90" s="98"/>
      <c r="U90" s="111"/>
    </row>
    <row r="91" spans="1:21" s="80" customFormat="1" ht="14.25" thickTop="1">
      <c r="A91" s="115" t="s">
        <v>377</v>
      </c>
      <c r="B91" s="115"/>
      <c r="C91" s="115"/>
      <c r="D91" s="115"/>
      <c r="E91" s="115"/>
      <c r="F91" s="115"/>
      <c r="G91" s="115"/>
      <c r="H91" s="115"/>
      <c r="I91" s="115"/>
      <c r="J91" s="115"/>
      <c r="K91" s="105" t="s">
        <v>373</v>
      </c>
      <c r="L91" s="112" t="s">
        <v>374</v>
      </c>
      <c r="M91" s="115">
        <v>43333674</v>
      </c>
      <c r="N91" s="115">
        <v>3446583</v>
      </c>
      <c r="O91" s="115">
        <v>4409378</v>
      </c>
      <c r="P91" s="115">
        <v>29672052</v>
      </c>
      <c r="Q91" s="115">
        <v>-11887</v>
      </c>
      <c r="R91" s="115">
        <v>80849800</v>
      </c>
      <c r="S91" s="115"/>
      <c r="T91" s="115"/>
      <c r="U91" s="109">
        <v>80849800</v>
      </c>
    </row>
    <row r="92" spans="1:21" s="80" customFormat="1" ht="13.5">
      <c r="A92" s="98"/>
      <c r="B92" s="98"/>
      <c r="C92" s="98"/>
      <c r="D92" s="98"/>
      <c r="E92" s="98"/>
      <c r="F92" s="98"/>
      <c r="G92" s="98"/>
      <c r="H92" s="98"/>
      <c r="I92" s="98"/>
      <c r="J92" s="98"/>
      <c r="K92" s="103" t="s">
        <v>375</v>
      </c>
      <c r="L92" s="98" t="s">
        <v>376</v>
      </c>
      <c r="M92" s="98"/>
      <c r="N92" s="98"/>
      <c r="O92" s="98"/>
      <c r="P92" s="98"/>
      <c r="Q92" s="98"/>
      <c r="R92" s="98"/>
      <c r="S92" s="98">
        <v>7769793</v>
      </c>
      <c r="T92" s="98"/>
      <c r="U92" s="110">
        <v>7769793</v>
      </c>
    </row>
    <row r="93" spans="2:21" s="80" customFormat="1" ht="13.5">
      <c r="B93" s="80">
        <v>80664101</v>
      </c>
      <c r="E93" s="80">
        <v>80664101</v>
      </c>
      <c r="F93" s="80">
        <v>67453</v>
      </c>
      <c r="G93" s="80">
        <v>15414738</v>
      </c>
      <c r="H93" s="80">
        <v>12561773</v>
      </c>
      <c r="I93" s="80">
        <v>318400</v>
      </c>
      <c r="J93" s="80">
        <v>52301737</v>
      </c>
      <c r="K93" s="105" t="s">
        <v>378</v>
      </c>
      <c r="L93" s="80" t="s">
        <v>58</v>
      </c>
      <c r="T93" s="80">
        <v>80664101</v>
      </c>
      <c r="U93" s="80">
        <v>80664101</v>
      </c>
    </row>
    <row r="94" spans="1:21" s="80" customFormat="1" ht="13.5">
      <c r="A94" s="98"/>
      <c r="B94" s="98">
        <v>7799318</v>
      </c>
      <c r="C94" s="98"/>
      <c r="D94" s="98"/>
      <c r="E94" s="98">
        <v>7799318</v>
      </c>
      <c r="F94" s="98">
        <v>0</v>
      </c>
      <c r="G94" s="98">
        <v>200982</v>
      </c>
      <c r="H94" s="98">
        <v>95594</v>
      </c>
      <c r="I94" s="98">
        <v>30261</v>
      </c>
      <c r="J94" s="98">
        <v>7472481</v>
      </c>
      <c r="K94" s="98" t="s">
        <v>379</v>
      </c>
      <c r="L94" s="98" t="s">
        <v>380</v>
      </c>
      <c r="M94" s="98"/>
      <c r="N94" s="98"/>
      <c r="O94" s="98"/>
      <c r="P94" s="98"/>
      <c r="Q94" s="98"/>
      <c r="R94" s="98"/>
      <c r="S94" s="98"/>
      <c r="T94" s="98">
        <v>7799318</v>
      </c>
      <c r="U94" s="98">
        <v>7799318</v>
      </c>
    </row>
    <row r="95" spans="2:21" s="80" customFormat="1" ht="13.5">
      <c r="B95" s="80">
        <v>156174</v>
      </c>
      <c r="E95" s="80">
        <v>156174</v>
      </c>
      <c r="F95" s="80">
        <v>0</v>
      </c>
      <c r="G95" s="80">
        <v>96915</v>
      </c>
      <c r="H95" s="80">
        <v>55708</v>
      </c>
      <c r="I95" s="80">
        <v>3215</v>
      </c>
      <c r="J95" s="80">
        <v>336</v>
      </c>
      <c r="K95" s="80" t="s">
        <v>381</v>
      </c>
      <c r="L95" s="80" t="s">
        <v>382</v>
      </c>
      <c r="T95" s="80">
        <v>156174</v>
      </c>
      <c r="U95" s="80">
        <v>156174</v>
      </c>
    </row>
    <row r="96" spans="1:21" s="80" customFormat="1" ht="13.5">
      <c r="A96" s="98"/>
      <c r="B96" s="98">
        <v>0</v>
      </c>
      <c r="C96" s="98"/>
      <c r="D96" s="98"/>
      <c r="E96" s="98">
        <v>0</v>
      </c>
      <c r="F96" s="98">
        <v>3334</v>
      </c>
      <c r="G96" s="98">
        <v>-364403</v>
      </c>
      <c r="H96" s="98">
        <v>0</v>
      </c>
      <c r="I96" s="98">
        <v>34767</v>
      </c>
      <c r="J96" s="98">
        <v>326302</v>
      </c>
      <c r="K96" s="98" t="s">
        <v>383</v>
      </c>
      <c r="L96" s="98" t="s">
        <v>384</v>
      </c>
      <c r="M96" s="98"/>
      <c r="N96" s="98"/>
      <c r="O96" s="98"/>
      <c r="P96" s="98"/>
      <c r="Q96" s="98"/>
      <c r="R96" s="98"/>
      <c r="S96" s="98"/>
      <c r="T96" s="98">
        <v>0</v>
      </c>
      <c r="U96" s="98">
        <v>0</v>
      </c>
    </row>
    <row r="97" spans="11:21" s="80" customFormat="1" ht="13.5">
      <c r="K97" s="105" t="s">
        <v>385</v>
      </c>
      <c r="L97" s="80" t="s">
        <v>148</v>
      </c>
      <c r="M97" s="80">
        <v>532974</v>
      </c>
      <c r="N97" s="80">
        <v>669362</v>
      </c>
      <c r="O97" s="80">
        <v>-1193380</v>
      </c>
      <c r="P97" s="80">
        <v>-8956</v>
      </c>
      <c r="Q97" s="80">
        <v>0</v>
      </c>
      <c r="R97" s="80">
        <v>0</v>
      </c>
      <c r="U97" s="80">
        <v>0</v>
      </c>
    </row>
    <row r="98" spans="1:21" s="80" customFormat="1" ht="13.5">
      <c r="A98" s="98"/>
      <c r="B98" s="98"/>
      <c r="C98" s="98"/>
      <c r="D98" s="98"/>
      <c r="E98" s="98"/>
      <c r="F98" s="98"/>
      <c r="G98" s="98"/>
      <c r="H98" s="98"/>
      <c r="I98" s="98"/>
      <c r="J98" s="98"/>
      <c r="K98" s="103" t="s">
        <v>385</v>
      </c>
      <c r="L98" s="98" t="s">
        <v>151</v>
      </c>
      <c r="M98" s="98"/>
      <c r="N98" s="98"/>
      <c r="O98" s="98"/>
      <c r="P98" s="98"/>
      <c r="Q98" s="98"/>
      <c r="R98" s="98">
        <v>0</v>
      </c>
      <c r="S98" s="98"/>
      <c r="T98" s="98"/>
      <c r="U98" s="98">
        <v>0</v>
      </c>
    </row>
    <row r="99" spans="11:21" s="80" customFormat="1" ht="13.5">
      <c r="K99" s="105" t="s">
        <v>275</v>
      </c>
      <c r="L99" s="80" t="s">
        <v>386</v>
      </c>
      <c r="M99" s="80">
        <v>43866648</v>
      </c>
      <c r="N99" s="80">
        <v>4115945</v>
      </c>
      <c r="O99" s="80">
        <v>3215998</v>
      </c>
      <c r="P99" s="80">
        <v>29663096</v>
      </c>
      <c r="Q99" s="80">
        <v>-11887</v>
      </c>
      <c r="R99" s="80">
        <v>80849800</v>
      </c>
      <c r="S99" s="80">
        <v>7769793</v>
      </c>
      <c r="T99" s="80">
        <v>0</v>
      </c>
      <c r="U99" s="80">
        <v>88619593</v>
      </c>
    </row>
    <row r="100" spans="1:21" s="80" customFormat="1" ht="14.25" thickBot="1">
      <c r="A100" s="111"/>
      <c r="B100" s="111">
        <v>0</v>
      </c>
      <c r="C100" s="111">
        <v>0</v>
      </c>
      <c r="D100" s="111">
        <v>7769793</v>
      </c>
      <c r="E100" s="111">
        <v>-7769793</v>
      </c>
      <c r="F100" s="111">
        <v>-82674</v>
      </c>
      <c r="G100" s="111">
        <v>14314864</v>
      </c>
      <c r="H100" s="111">
        <v>-9497077</v>
      </c>
      <c r="I100" s="111">
        <v>3729302</v>
      </c>
      <c r="J100" s="111">
        <v>-16234208</v>
      </c>
      <c r="K100" s="111" t="s">
        <v>387</v>
      </c>
      <c r="L100" s="126" t="s">
        <v>388</v>
      </c>
      <c r="M100" s="111">
        <v>-16234208</v>
      </c>
      <c r="N100" s="111">
        <v>3729302</v>
      </c>
      <c r="O100" s="111">
        <v>-9497077</v>
      </c>
      <c r="P100" s="111">
        <v>14314864</v>
      </c>
      <c r="Q100" s="111">
        <v>-82674</v>
      </c>
      <c r="R100" s="111">
        <v>-7769793</v>
      </c>
      <c r="S100" s="111">
        <v>7769793</v>
      </c>
      <c r="T100" s="111"/>
      <c r="U100" s="111">
        <v>0</v>
      </c>
    </row>
    <row r="101" s="80" customFormat="1" ht="14.25" thickTop="1"/>
    <row r="102" spans="1:12" s="80" customFormat="1" ht="13.5">
      <c r="A102" s="80" t="s">
        <v>192</v>
      </c>
      <c r="K102" s="109"/>
      <c r="L102" s="109"/>
    </row>
    <row r="103" spans="1:12" ht="13.5">
      <c r="A103" s="109" t="s">
        <v>389</v>
      </c>
      <c r="K103" s="127"/>
      <c r="L103" s="127"/>
    </row>
    <row r="104" spans="11:12" ht="13.5">
      <c r="K104" s="127"/>
      <c r="L104" s="127"/>
    </row>
    <row r="105" spans="11:12" ht="13.5">
      <c r="K105" s="127"/>
      <c r="L105" s="127"/>
    </row>
    <row r="131" spans="11:12" ht="13.5">
      <c r="K131" s="128"/>
      <c r="L131" s="129"/>
    </row>
    <row r="133" spans="11:12" ht="13.5">
      <c r="K133" s="127"/>
      <c r="L133" s="127"/>
    </row>
    <row r="134" spans="11:12" ht="13.5">
      <c r="K134" s="127"/>
      <c r="L134" s="127"/>
    </row>
    <row r="135" spans="11:12" ht="13.5">
      <c r="K135" s="127"/>
      <c r="L135" s="127"/>
    </row>
    <row r="141" ht="13.5">
      <c r="L141" s="113"/>
    </row>
    <row r="142" ht="13.5">
      <c r="L142" s="113"/>
    </row>
    <row r="143" ht="13.5">
      <c r="L143" s="113"/>
    </row>
    <row r="153" spans="11:12" ht="13.5">
      <c r="K153" s="128"/>
      <c r="L153" s="129"/>
    </row>
    <row r="155" spans="11:12" ht="13.5">
      <c r="K155" s="127"/>
      <c r="L155" s="127"/>
    </row>
    <row r="156" spans="11:12" ht="13.5">
      <c r="K156" s="127"/>
      <c r="L156" s="127"/>
    </row>
    <row r="157" spans="11:12" ht="13.5">
      <c r="K157" s="127"/>
      <c r="L157" s="127"/>
    </row>
    <row r="161" ht="13.5">
      <c r="L161" s="113"/>
    </row>
    <row r="162" ht="13.5">
      <c r="L162" s="113"/>
    </row>
    <row r="163" ht="13.5">
      <c r="L163" s="113"/>
    </row>
    <row r="164" ht="13.5">
      <c r="L164" s="113"/>
    </row>
  </sheetData>
  <mergeCells count="3">
    <mergeCell ref="A6:U6"/>
    <mergeCell ref="A7:U7"/>
    <mergeCell ref="A8:U8"/>
  </mergeCells>
  <hyperlinks>
    <hyperlink ref="A4" location="Índice!B6" display="Volver al índice"/>
    <hyperlink ref="U4" location="Índice!B6" display="Volver al índice"/>
  </hyperlinks>
  <printOptions/>
  <pageMargins left="0.75" right="0.75" top="1" bottom="1" header="0" footer="0"/>
  <pageSetup horizontalDpi="300" verticalDpi="300" orientation="portrait" scale="31" r:id="rId3"/>
  <colBreaks count="2" manualBreakCount="2">
    <brk id="10" max="102" man="1"/>
    <brk id="12" max="102" man="1"/>
  </colBreaks>
  <legacyDrawing r:id="rId2"/>
</worksheet>
</file>

<file path=xl/worksheets/sheet2.xml><?xml version="1.0" encoding="utf-8"?>
<worksheet xmlns="http://schemas.openxmlformats.org/spreadsheetml/2006/main" xmlns:r="http://schemas.openxmlformats.org/officeDocument/2006/relationships">
  <dimension ref="A1:N75"/>
  <sheetViews>
    <sheetView view="pageBreakPreview" zoomScaleSheetLayoutView="100" workbookViewId="0" topLeftCell="A1">
      <selection activeCell="A1" sqref="A1"/>
    </sheetView>
  </sheetViews>
  <sheetFormatPr defaultColWidth="9.140625" defaultRowHeight="12.75"/>
  <cols>
    <col min="1" max="1" width="3.57421875" style="1" customWidth="1"/>
    <col min="2" max="2" width="5.8515625" style="27" customWidth="1"/>
    <col min="3" max="3" width="4.421875" style="76" customWidth="1"/>
    <col min="4" max="4" width="3.28125" style="1" customWidth="1"/>
    <col min="5" max="5" width="12.421875" style="1" customWidth="1"/>
    <col min="6" max="6" width="10.00390625" style="1" customWidth="1"/>
    <col min="7" max="7" width="13.7109375" style="1" customWidth="1"/>
    <col min="8" max="9" width="8.8515625" style="1" customWidth="1"/>
    <col min="10" max="11" width="8.8515625" style="29" customWidth="1"/>
    <col min="12" max="12" width="3.7109375" style="1" customWidth="1"/>
    <col min="13" max="13" width="4.421875" style="1" customWidth="1"/>
    <col min="14" max="14" width="5.28125" style="1" customWidth="1"/>
    <col min="15" max="15" width="11.421875" style="1" bestFit="1" customWidth="1"/>
    <col min="16" max="16384" width="8.8515625" style="1" customWidth="1"/>
  </cols>
  <sheetData>
    <row r="1" spans="1:14" ht="16.5">
      <c r="A1" s="142"/>
      <c r="B1" s="137"/>
      <c r="C1" s="138"/>
      <c r="D1" s="142"/>
      <c r="E1" s="142"/>
      <c r="F1" s="142"/>
      <c r="G1" s="142"/>
      <c r="H1" s="142"/>
      <c r="I1" s="142"/>
      <c r="J1" s="2"/>
      <c r="K1" s="2"/>
      <c r="L1" s="142"/>
      <c r="M1" s="142"/>
      <c r="N1" s="142"/>
    </row>
    <row r="2" spans="1:14" ht="12.75">
      <c r="A2" s="142"/>
      <c r="B2" s="241"/>
      <c r="C2" s="241"/>
      <c r="D2" s="241"/>
      <c r="E2" s="237" t="s">
        <v>19</v>
      </c>
      <c r="F2" s="237"/>
      <c r="G2" s="237"/>
      <c r="H2" s="237"/>
      <c r="I2" s="237"/>
      <c r="J2" s="237"/>
      <c r="K2" s="237"/>
      <c r="L2" s="237"/>
      <c r="M2" s="237"/>
      <c r="N2" s="142"/>
    </row>
    <row r="3" spans="1:14" ht="16.5">
      <c r="A3" s="142"/>
      <c r="B3" s="137"/>
      <c r="C3" s="138"/>
      <c r="D3" s="142"/>
      <c r="E3" s="142"/>
      <c r="F3" s="142"/>
      <c r="G3" s="142"/>
      <c r="H3" s="142"/>
      <c r="I3" s="142"/>
      <c r="J3" s="2"/>
      <c r="K3" s="2"/>
      <c r="L3" s="142"/>
      <c r="M3" s="142"/>
      <c r="N3" s="142"/>
    </row>
    <row r="4" spans="1:14" s="25" customFormat="1" ht="16.5">
      <c r="A4" s="136"/>
      <c r="B4" s="137"/>
      <c r="C4" s="138"/>
      <c r="D4" s="136"/>
      <c r="E4" s="136"/>
      <c r="F4" s="136"/>
      <c r="G4" s="136"/>
      <c r="H4" s="136"/>
      <c r="I4" s="136"/>
      <c r="J4" s="136"/>
      <c r="K4" s="41"/>
      <c r="L4" s="41"/>
      <c r="M4" s="41" t="s">
        <v>8</v>
      </c>
      <c r="N4" s="136"/>
    </row>
    <row r="5" spans="1:14" s="25" customFormat="1" ht="16.5">
      <c r="A5" s="136"/>
      <c r="B5" s="137"/>
      <c r="C5" s="138"/>
      <c r="D5" s="136"/>
      <c r="E5" s="136"/>
      <c r="F5" s="136"/>
      <c r="G5" s="136"/>
      <c r="H5" s="136"/>
      <c r="I5" s="136"/>
      <c r="J5" s="41"/>
      <c r="K5" s="41"/>
      <c r="L5" s="136"/>
      <c r="M5" s="136"/>
      <c r="N5" s="136"/>
    </row>
    <row r="6" spans="2:13" s="25" customFormat="1" ht="18.75">
      <c r="B6" s="234" t="s">
        <v>10</v>
      </c>
      <c r="C6" s="234"/>
      <c r="D6" s="234"/>
      <c r="E6" s="234"/>
      <c r="F6" s="234"/>
      <c r="G6" s="234"/>
      <c r="H6" s="234"/>
      <c r="I6" s="234"/>
      <c r="J6" s="234"/>
      <c r="K6" s="234"/>
      <c r="L6" s="234"/>
      <c r="M6" s="234"/>
    </row>
    <row r="7" spans="1:14" s="25" customFormat="1" ht="16.5">
      <c r="A7" s="136"/>
      <c r="B7" s="137"/>
      <c r="C7" s="138"/>
      <c r="D7" s="136"/>
      <c r="E7" s="136"/>
      <c r="F7" s="136"/>
      <c r="G7" s="136"/>
      <c r="H7" s="136"/>
      <c r="I7" s="136"/>
      <c r="J7" s="5"/>
      <c r="K7" s="5"/>
      <c r="L7" s="136"/>
      <c r="M7" s="136"/>
      <c r="N7" s="136"/>
    </row>
    <row r="8" spans="1:14" s="25" customFormat="1" ht="12.75" customHeight="1">
      <c r="A8" s="136"/>
      <c r="B8" s="139">
        <v>10.1</v>
      </c>
      <c r="C8" s="140" t="s">
        <v>236</v>
      </c>
      <c r="D8" s="141" t="s">
        <v>214</v>
      </c>
      <c r="E8" s="136"/>
      <c r="F8" s="136"/>
      <c r="G8" s="136"/>
      <c r="H8" s="136"/>
      <c r="I8" s="136"/>
      <c r="J8" s="136"/>
      <c r="K8" s="136"/>
      <c r="L8" s="136"/>
      <c r="M8" s="136"/>
      <c r="N8" s="136"/>
    </row>
    <row r="9" spans="1:14" s="25" customFormat="1" ht="12.75" customHeight="1">
      <c r="A9" s="136"/>
      <c r="B9" s="139"/>
      <c r="C9" s="140"/>
      <c r="D9" s="142"/>
      <c r="E9" s="136"/>
      <c r="F9" s="136"/>
      <c r="G9" s="136"/>
      <c r="H9" s="136"/>
      <c r="I9" s="136"/>
      <c r="J9" s="136"/>
      <c r="K9" s="136"/>
      <c r="L9" s="136"/>
      <c r="M9" s="136"/>
      <c r="N9" s="136"/>
    </row>
    <row r="10" spans="1:14" s="25" customFormat="1" ht="12.75" customHeight="1">
      <c r="A10" s="136"/>
      <c r="B10" s="139"/>
      <c r="C10" s="140"/>
      <c r="D10" s="143" t="s">
        <v>193</v>
      </c>
      <c r="E10" s="136"/>
      <c r="F10" s="136"/>
      <c r="G10" s="136"/>
      <c r="H10" s="136"/>
      <c r="I10" s="136"/>
      <c r="J10" s="136"/>
      <c r="K10" s="136"/>
      <c r="L10" s="136"/>
      <c r="M10" s="136"/>
      <c r="N10" s="136"/>
    </row>
    <row r="11" spans="1:14" s="25" customFormat="1" ht="12.75" customHeight="1">
      <c r="A11" s="136"/>
      <c r="B11" s="139"/>
      <c r="C11" s="140"/>
      <c r="D11" s="143" t="s">
        <v>194</v>
      </c>
      <c r="E11" s="136"/>
      <c r="F11" s="136"/>
      <c r="G11" s="136"/>
      <c r="H11" s="136"/>
      <c r="I11" s="136"/>
      <c r="J11" s="136"/>
      <c r="K11" s="136"/>
      <c r="L11" s="136"/>
      <c r="M11" s="136"/>
      <c r="N11" s="136"/>
    </row>
    <row r="12" spans="1:14" s="25" customFormat="1" ht="12.75" customHeight="1">
      <c r="A12" s="136"/>
      <c r="B12" s="139"/>
      <c r="C12" s="140"/>
      <c r="D12" s="143" t="s">
        <v>195</v>
      </c>
      <c r="E12" s="136"/>
      <c r="F12" s="136"/>
      <c r="G12" s="136"/>
      <c r="H12" s="136"/>
      <c r="I12" s="136"/>
      <c r="J12" s="136"/>
      <c r="K12" s="136"/>
      <c r="L12" s="136"/>
      <c r="M12" s="136"/>
      <c r="N12" s="136"/>
    </row>
    <row r="13" spans="1:14" s="25" customFormat="1" ht="12.75" customHeight="1">
      <c r="A13" s="136"/>
      <c r="B13" s="139"/>
      <c r="C13" s="140"/>
      <c r="D13" s="143" t="s">
        <v>196</v>
      </c>
      <c r="E13" s="136"/>
      <c r="F13" s="136"/>
      <c r="G13" s="136"/>
      <c r="H13" s="136"/>
      <c r="I13" s="136"/>
      <c r="J13" s="136"/>
      <c r="K13" s="136"/>
      <c r="L13" s="136"/>
      <c r="M13" s="136"/>
      <c r="N13" s="136"/>
    </row>
    <row r="14" spans="1:14" s="25" customFormat="1" ht="12.75" customHeight="1">
      <c r="A14" s="136"/>
      <c r="B14" s="139"/>
      <c r="C14" s="140"/>
      <c r="D14" s="143" t="s">
        <v>197</v>
      </c>
      <c r="E14" s="136"/>
      <c r="F14" s="136"/>
      <c r="G14" s="136"/>
      <c r="H14" s="136"/>
      <c r="I14" s="136"/>
      <c r="J14" s="136"/>
      <c r="K14" s="136"/>
      <c r="L14" s="136"/>
      <c r="M14" s="136"/>
      <c r="N14" s="136"/>
    </row>
    <row r="15" spans="1:14" s="25" customFormat="1" ht="12.75" customHeight="1">
      <c r="A15" s="136"/>
      <c r="B15" s="139"/>
      <c r="C15" s="140"/>
      <c r="D15" s="143" t="s">
        <v>210</v>
      </c>
      <c r="E15" s="136"/>
      <c r="F15" s="136"/>
      <c r="G15" s="136"/>
      <c r="H15" s="136"/>
      <c r="I15" s="136"/>
      <c r="J15" s="136"/>
      <c r="K15" s="136"/>
      <c r="L15" s="136"/>
      <c r="M15" s="136"/>
      <c r="N15" s="136"/>
    </row>
    <row r="16" spans="1:14" s="25" customFormat="1" ht="12.75" customHeight="1">
      <c r="A16" s="136"/>
      <c r="B16" s="139"/>
      <c r="C16" s="140"/>
      <c r="D16" s="143" t="s">
        <v>198</v>
      </c>
      <c r="E16" s="144"/>
      <c r="F16" s="144"/>
      <c r="G16" s="144"/>
      <c r="H16" s="144"/>
      <c r="I16" s="144"/>
      <c r="J16" s="144"/>
      <c r="K16" s="144"/>
      <c r="L16" s="136"/>
      <c r="M16" s="136"/>
      <c r="N16" s="136"/>
    </row>
    <row r="17" spans="1:14" s="25" customFormat="1" ht="12.75" customHeight="1">
      <c r="A17" s="136"/>
      <c r="B17" s="139"/>
      <c r="C17" s="140"/>
      <c r="D17" s="144"/>
      <c r="E17" s="144"/>
      <c r="F17" s="144"/>
      <c r="G17" s="144"/>
      <c r="H17" s="144"/>
      <c r="I17" s="144"/>
      <c r="J17" s="144"/>
      <c r="K17" s="144"/>
      <c r="L17" s="136"/>
      <c r="M17" s="136"/>
      <c r="N17" s="136"/>
    </row>
    <row r="18" spans="1:14" s="25" customFormat="1" ht="12.75" customHeight="1">
      <c r="A18" s="136"/>
      <c r="B18" s="242"/>
      <c r="C18" s="242"/>
      <c r="D18" s="238" t="s">
        <v>8</v>
      </c>
      <c r="E18" s="238"/>
      <c r="F18" s="144"/>
      <c r="G18" s="144"/>
      <c r="H18" s="144"/>
      <c r="I18" s="144"/>
      <c r="J18" s="136"/>
      <c r="K18" s="239" t="s">
        <v>38</v>
      </c>
      <c r="L18" s="239"/>
      <c r="M18" s="239"/>
      <c r="N18" s="136"/>
    </row>
    <row r="19" spans="1:14" s="25" customFormat="1" ht="12.75" customHeight="1">
      <c r="A19" s="136"/>
      <c r="B19" s="139"/>
      <c r="C19" s="140"/>
      <c r="D19" s="136"/>
      <c r="E19" s="144"/>
      <c r="F19" s="144"/>
      <c r="G19" s="144"/>
      <c r="H19" s="144"/>
      <c r="I19" s="144"/>
      <c r="J19" s="41"/>
      <c r="K19" s="41"/>
      <c r="L19" s="136"/>
      <c r="M19" s="136"/>
      <c r="N19" s="136"/>
    </row>
    <row r="20" spans="1:14" s="25" customFormat="1" ht="12.75" customHeight="1">
      <c r="A20" s="136"/>
      <c r="B20" s="139">
        <f>+B8+0.1</f>
        <v>10.2</v>
      </c>
      <c r="C20" s="140" t="s">
        <v>16</v>
      </c>
      <c r="D20" s="143" t="s">
        <v>103</v>
      </c>
      <c r="E20" s="147"/>
      <c r="F20" s="147"/>
      <c r="G20" s="147"/>
      <c r="H20" s="147"/>
      <c r="I20" s="147"/>
      <c r="J20" s="147"/>
      <c r="K20" s="147"/>
      <c r="L20" s="136"/>
      <c r="M20" s="136"/>
      <c r="N20" s="136"/>
    </row>
    <row r="21" spans="1:14" s="25" customFormat="1" ht="12.75" customHeight="1">
      <c r="A21" s="136"/>
      <c r="B21" s="139"/>
      <c r="C21" s="140"/>
      <c r="D21" s="147"/>
      <c r="E21" s="147"/>
      <c r="F21" s="147"/>
      <c r="G21" s="147"/>
      <c r="H21" s="147"/>
      <c r="I21" s="147"/>
      <c r="J21" s="147"/>
      <c r="K21" s="147"/>
      <c r="L21" s="136"/>
      <c r="M21" s="136"/>
      <c r="N21" s="136"/>
    </row>
    <row r="22" spans="1:14" s="25" customFormat="1" ht="12.75" customHeight="1">
      <c r="A22" s="136"/>
      <c r="B22" s="139"/>
      <c r="C22" s="140"/>
      <c r="D22" s="238" t="s">
        <v>8</v>
      </c>
      <c r="E22" s="238"/>
      <c r="F22" s="144"/>
      <c r="G22" s="144"/>
      <c r="H22" s="144"/>
      <c r="I22" s="144"/>
      <c r="J22" s="136"/>
      <c r="K22" s="239" t="s">
        <v>39</v>
      </c>
      <c r="L22" s="239"/>
      <c r="M22" s="239"/>
      <c r="N22" s="146"/>
    </row>
    <row r="23" spans="1:14" s="25" customFormat="1" ht="12.75" customHeight="1">
      <c r="A23" s="136"/>
      <c r="B23" s="139"/>
      <c r="C23" s="140"/>
      <c r="D23" s="136"/>
      <c r="E23" s="148"/>
      <c r="F23" s="144"/>
      <c r="G23" s="144"/>
      <c r="H23" s="144"/>
      <c r="I23" s="144"/>
      <c r="J23" s="144"/>
      <c r="K23" s="144"/>
      <c r="L23" s="136"/>
      <c r="M23" s="136"/>
      <c r="N23" s="136"/>
    </row>
    <row r="24" spans="1:14" s="25" customFormat="1" ht="12.75" customHeight="1">
      <c r="A24" s="136"/>
      <c r="B24" s="139">
        <f>+B20+0.1</f>
        <v>10.299999999999999</v>
      </c>
      <c r="C24" s="140" t="s">
        <v>236</v>
      </c>
      <c r="D24" s="142" t="s">
        <v>237</v>
      </c>
      <c r="E24" s="149"/>
      <c r="F24" s="149"/>
      <c r="G24" s="149"/>
      <c r="H24" s="149"/>
      <c r="I24" s="149"/>
      <c r="J24" s="149"/>
      <c r="K24" s="149"/>
      <c r="L24" s="136"/>
      <c r="M24" s="136"/>
      <c r="N24" s="136"/>
    </row>
    <row r="25" spans="1:14" s="25" customFormat="1" ht="12.75" customHeight="1">
      <c r="A25" s="136"/>
      <c r="B25" s="150"/>
      <c r="C25" s="155"/>
      <c r="D25" s="136"/>
      <c r="E25" s="136"/>
      <c r="F25" s="136"/>
      <c r="G25" s="136"/>
      <c r="H25" s="136"/>
      <c r="I25" s="136"/>
      <c r="J25" s="136"/>
      <c r="K25" s="149"/>
      <c r="L25" s="136"/>
      <c r="M25" s="136"/>
      <c r="N25" s="136"/>
    </row>
    <row r="26" spans="1:14" s="25" customFormat="1" ht="12.75" customHeight="1">
      <c r="A26" s="136"/>
      <c r="B26" s="150"/>
      <c r="C26" s="155"/>
      <c r="D26" s="238" t="s">
        <v>8</v>
      </c>
      <c r="E26" s="238"/>
      <c r="F26" s="149"/>
      <c r="G26" s="149"/>
      <c r="H26" s="149"/>
      <c r="I26" s="149"/>
      <c r="J26" s="136"/>
      <c r="K26" s="239" t="s">
        <v>40</v>
      </c>
      <c r="L26" s="239"/>
      <c r="M26" s="239"/>
      <c r="N26" s="136"/>
    </row>
    <row r="27" spans="1:14" s="25" customFormat="1" ht="12.75" customHeight="1">
      <c r="A27" s="136"/>
      <c r="B27" s="150"/>
      <c r="C27" s="155"/>
      <c r="D27" s="149"/>
      <c r="E27" s="149"/>
      <c r="F27" s="149"/>
      <c r="G27" s="149"/>
      <c r="H27" s="149"/>
      <c r="I27" s="149"/>
      <c r="J27" s="156"/>
      <c r="K27" s="156"/>
      <c r="L27" s="136"/>
      <c r="M27" s="136"/>
      <c r="N27" s="136"/>
    </row>
    <row r="28" spans="1:14" s="25" customFormat="1" ht="12.75" customHeight="1">
      <c r="A28" s="136"/>
      <c r="B28" s="150"/>
      <c r="C28" s="155"/>
      <c r="D28" s="149"/>
      <c r="E28" s="149"/>
      <c r="F28" s="149"/>
      <c r="G28" s="149"/>
      <c r="H28" s="149"/>
      <c r="I28" s="149"/>
      <c r="J28" s="156"/>
      <c r="K28" s="156"/>
      <c r="L28" s="136"/>
      <c r="M28" s="136"/>
      <c r="N28" s="136"/>
    </row>
    <row r="29" spans="1:14" s="25" customFormat="1" ht="12.75" customHeight="1">
      <c r="A29" s="136"/>
      <c r="B29" s="139">
        <f>+B24+0.1</f>
        <v>10.399999999999999</v>
      </c>
      <c r="C29" s="140" t="s">
        <v>16</v>
      </c>
      <c r="D29" s="240" t="s">
        <v>96</v>
      </c>
      <c r="E29" s="240"/>
      <c r="F29" s="240"/>
      <c r="G29" s="240"/>
      <c r="H29" s="240"/>
      <c r="I29" s="240"/>
      <c r="J29" s="240"/>
      <c r="K29" s="240"/>
      <c r="L29" s="240"/>
      <c r="M29" s="240"/>
      <c r="N29" s="136"/>
    </row>
    <row r="30" spans="1:14" s="25" customFormat="1" ht="12.75" customHeight="1">
      <c r="A30" s="136"/>
      <c r="B30" s="139"/>
      <c r="C30" s="140"/>
      <c r="D30" s="240"/>
      <c r="E30" s="240"/>
      <c r="F30" s="240"/>
      <c r="G30" s="240"/>
      <c r="H30" s="240"/>
      <c r="I30" s="240"/>
      <c r="J30" s="240"/>
      <c r="K30" s="240"/>
      <c r="L30" s="240"/>
      <c r="M30" s="240"/>
      <c r="N30" s="136"/>
    </row>
    <row r="31" spans="1:14" s="25" customFormat="1" ht="12.75" customHeight="1">
      <c r="A31" s="136"/>
      <c r="B31" s="139"/>
      <c r="C31" s="140"/>
      <c r="D31" s="143"/>
      <c r="E31" s="157"/>
      <c r="F31" s="157"/>
      <c r="G31" s="157"/>
      <c r="H31" s="157"/>
      <c r="I31" s="157"/>
      <c r="J31" s="157"/>
      <c r="K31" s="144"/>
      <c r="L31" s="136"/>
      <c r="M31" s="136"/>
      <c r="N31" s="136"/>
    </row>
    <row r="32" spans="1:14" s="25" customFormat="1" ht="12.75" customHeight="1">
      <c r="A32" s="136"/>
      <c r="B32" s="139"/>
      <c r="C32" s="140"/>
      <c r="D32" s="143" t="s">
        <v>216</v>
      </c>
      <c r="E32" s="157"/>
      <c r="F32" s="157"/>
      <c r="G32" s="157"/>
      <c r="H32" s="157"/>
      <c r="I32" s="157"/>
      <c r="J32" s="157"/>
      <c r="K32" s="144"/>
      <c r="L32" s="136"/>
      <c r="M32" s="136"/>
      <c r="N32" s="136"/>
    </row>
    <row r="33" spans="1:14" s="25" customFormat="1" ht="12.75" customHeight="1">
      <c r="A33" s="136"/>
      <c r="B33" s="139"/>
      <c r="C33" s="140"/>
      <c r="D33" s="143" t="s">
        <v>217</v>
      </c>
      <c r="E33" s="157"/>
      <c r="F33" s="157"/>
      <c r="G33" s="157"/>
      <c r="H33" s="157"/>
      <c r="I33" s="157"/>
      <c r="J33" s="157"/>
      <c r="K33" s="144"/>
      <c r="L33" s="136"/>
      <c r="M33" s="136"/>
      <c r="N33" s="136"/>
    </row>
    <row r="34" spans="1:14" s="25" customFormat="1" ht="12.75" customHeight="1">
      <c r="A34" s="136"/>
      <c r="B34" s="139"/>
      <c r="C34" s="140"/>
      <c r="D34" s="143" t="s">
        <v>218</v>
      </c>
      <c r="E34" s="157"/>
      <c r="F34" s="157"/>
      <c r="G34" s="157"/>
      <c r="H34" s="157"/>
      <c r="I34" s="157"/>
      <c r="J34" s="157"/>
      <c r="K34" s="144"/>
      <c r="L34" s="136"/>
      <c r="M34" s="136"/>
      <c r="N34" s="136"/>
    </row>
    <row r="35" spans="1:14" s="25" customFormat="1" ht="12.75" customHeight="1">
      <c r="A35" s="136"/>
      <c r="B35" s="139"/>
      <c r="C35" s="140"/>
      <c r="D35" s="143" t="s">
        <v>219</v>
      </c>
      <c r="E35" s="157"/>
      <c r="F35" s="157"/>
      <c r="G35" s="157"/>
      <c r="H35" s="157"/>
      <c r="I35" s="157"/>
      <c r="J35" s="157"/>
      <c r="K35" s="144"/>
      <c r="L35" s="136"/>
      <c r="M35" s="136"/>
      <c r="N35" s="136"/>
    </row>
    <row r="36" spans="1:14" s="25" customFormat="1" ht="12.75" customHeight="1">
      <c r="A36" s="136"/>
      <c r="B36" s="139"/>
      <c r="C36" s="140"/>
      <c r="D36" s="143" t="s">
        <v>220</v>
      </c>
      <c r="E36" s="157"/>
      <c r="F36" s="157"/>
      <c r="G36" s="157"/>
      <c r="H36" s="157"/>
      <c r="I36" s="157"/>
      <c r="J36" s="157"/>
      <c r="K36" s="157"/>
      <c r="L36" s="136"/>
      <c r="M36" s="136"/>
      <c r="N36" s="136"/>
    </row>
    <row r="37" spans="1:14" s="25" customFormat="1" ht="12.75" customHeight="1">
      <c r="A37" s="136"/>
      <c r="B37" s="139"/>
      <c r="C37" s="140"/>
      <c r="D37" s="143" t="s">
        <v>221</v>
      </c>
      <c r="E37" s="157"/>
      <c r="F37" s="157"/>
      <c r="G37" s="157"/>
      <c r="H37" s="157"/>
      <c r="I37" s="157"/>
      <c r="J37" s="157"/>
      <c r="K37" s="157"/>
      <c r="L37" s="136"/>
      <c r="M37" s="136"/>
      <c r="N37" s="136"/>
    </row>
    <row r="38" spans="1:14" s="25" customFormat="1" ht="12.75" customHeight="1">
      <c r="A38" s="136"/>
      <c r="B38" s="139"/>
      <c r="C38" s="140"/>
      <c r="D38" s="143"/>
      <c r="E38" s="157"/>
      <c r="F38" s="157"/>
      <c r="G38" s="157"/>
      <c r="H38" s="157"/>
      <c r="I38" s="157"/>
      <c r="J38" s="157"/>
      <c r="K38" s="157"/>
      <c r="L38" s="136"/>
      <c r="M38" s="136"/>
      <c r="N38" s="136"/>
    </row>
    <row r="39" spans="1:14" s="25" customFormat="1" ht="12.75" customHeight="1">
      <c r="A39" s="136"/>
      <c r="B39" s="139"/>
      <c r="C39" s="140"/>
      <c r="D39" s="238" t="s">
        <v>8</v>
      </c>
      <c r="E39" s="238"/>
      <c r="F39" s="157"/>
      <c r="G39" s="157"/>
      <c r="H39" s="157"/>
      <c r="I39" s="157"/>
      <c r="J39" s="157"/>
      <c r="K39" s="239" t="s">
        <v>41</v>
      </c>
      <c r="L39" s="239"/>
      <c r="M39" s="239"/>
      <c r="N39" s="136"/>
    </row>
    <row r="40" spans="1:14" s="25" customFormat="1" ht="12.75" customHeight="1">
      <c r="A40" s="136"/>
      <c r="B40" s="139"/>
      <c r="C40" s="140"/>
      <c r="D40" s="145"/>
      <c r="E40" s="145"/>
      <c r="F40" s="157"/>
      <c r="G40" s="157"/>
      <c r="H40" s="157"/>
      <c r="I40" s="157"/>
      <c r="J40" s="157"/>
      <c r="K40" s="157"/>
      <c r="L40" s="136"/>
      <c r="M40" s="136"/>
      <c r="N40" s="136"/>
    </row>
    <row r="41" spans="1:14" s="25" customFormat="1" ht="12.75" customHeight="1">
      <c r="A41" s="136"/>
      <c r="B41" s="139"/>
      <c r="C41" s="140"/>
      <c r="D41" s="243" t="s">
        <v>97</v>
      </c>
      <c r="E41" s="244"/>
      <c r="F41" s="244"/>
      <c r="G41" s="244"/>
      <c r="H41" s="244"/>
      <c r="I41" s="244"/>
      <c r="J41" s="244"/>
      <c r="K41" s="244"/>
      <c r="L41" s="244"/>
      <c r="M41" s="244"/>
      <c r="N41" s="136"/>
    </row>
    <row r="42" spans="1:14" s="25" customFormat="1" ht="12.75" customHeight="1">
      <c r="A42" s="136"/>
      <c r="B42" s="139"/>
      <c r="C42" s="140"/>
      <c r="D42" s="244"/>
      <c r="E42" s="244"/>
      <c r="F42" s="244"/>
      <c r="G42" s="244"/>
      <c r="H42" s="244"/>
      <c r="I42" s="244"/>
      <c r="J42" s="244"/>
      <c r="K42" s="244"/>
      <c r="L42" s="244"/>
      <c r="M42" s="244"/>
      <c r="N42" s="136"/>
    </row>
    <row r="43" spans="1:14" s="25" customFormat="1" ht="12.75" customHeight="1">
      <c r="A43" s="136"/>
      <c r="B43" s="139"/>
      <c r="C43" s="140"/>
      <c r="D43" s="136"/>
      <c r="E43" s="136"/>
      <c r="F43" s="136"/>
      <c r="G43" s="136"/>
      <c r="H43" s="136"/>
      <c r="I43" s="136"/>
      <c r="J43" s="5"/>
      <c r="K43" s="5"/>
      <c r="L43" s="136"/>
      <c r="M43" s="136"/>
      <c r="N43" s="136"/>
    </row>
    <row r="44" spans="1:14" s="25" customFormat="1" ht="12.75" customHeight="1">
      <c r="A44" s="136"/>
      <c r="B44" s="139">
        <f>+B29+0.1</f>
        <v>10.499999999999998</v>
      </c>
      <c r="C44" s="140" t="s">
        <v>236</v>
      </c>
      <c r="D44" s="243" t="s">
        <v>222</v>
      </c>
      <c r="E44" s="243"/>
      <c r="F44" s="243"/>
      <c r="G44" s="243"/>
      <c r="H44" s="243"/>
      <c r="I44" s="243"/>
      <c r="J44" s="243"/>
      <c r="K44" s="243"/>
      <c r="L44" s="243"/>
      <c r="M44" s="243"/>
      <c r="N44" s="136"/>
    </row>
    <row r="45" spans="1:14" s="25" customFormat="1" ht="12.75" customHeight="1">
      <c r="A45" s="136"/>
      <c r="B45" s="139"/>
      <c r="C45" s="140"/>
      <c r="D45" s="243"/>
      <c r="E45" s="243"/>
      <c r="F45" s="243"/>
      <c r="G45" s="243"/>
      <c r="H45" s="243"/>
      <c r="I45" s="243"/>
      <c r="J45" s="243"/>
      <c r="K45" s="243"/>
      <c r="L45" s="243"/>
      <c r="M45" s="243"/>
      <c r="N45" s="136"/>
    </row>
    <row r="46" spans="1:14" s="25" customFormat="1" ht="12.75" customHeight="1">
      <c r="A46" s="136"/>
      <c r="B46" s="139"/>
      <c r="C46" s="140"/>
      <c r="D46" s="243"/>
      <c r="E46" s="243"/>
      <c r="F46" s="243"/>
      <c r="G46" s="243"/>
      <c r="H46" s="243"/>
      <c r="I46" s="243"/>
      <c r="J46" s="243"/>
      <c r="K46" s="243"/>
      <c r="L46" s="243"/>
      <c r="M46" s="243"/>
      <c r="N46" s="136"/>
    </row>
    <row r="47" spans="1:14" s="25" customFormat="1" ht="12.75" customHeight="1">
      <c r="A47" s="136"/>
      <c r="B47" s="139"/>
      <c r="C47" s="140"/>
      <c r="D47" s="157"/>
      <c r="E47" s="157"/>
      <c r="F47" s="157"/>
      <c r="G47" s="157"/>
      <c r="H47" s="157"/>
      <c r="I47" s="157"/>
      <c r="J47" s="157"/>
      <c r="K47" s="157"/>
      <c r="L47" s="136"/>
      <c r="M47" s="136"/>
      <c r="N47" s="136"/>
    </row>
    <row r="48" spans="1:14" s="25" customFormat="1" ht="12.75" customHeight="1">
      <c r="A48" s="136"/>
      <c r="B48" s="139"/>
      <c r="C48" s="140"/>
      <c r="D48" s="238" t="s">
        <v>8</v>
      </c>
      <c r="E48" s="238"/>
      <c r="F48" s="144"/>
      <c r="G48" s="144"/>
      <c r="H48" s="144"/>
      <c r="I48" s="144"/>
      <c r="J48" s="136"/>
      <c r="K48" s="239" t="s">
        <v>42</v>
      </c>
      <c r="L48" s="239"/>
      <c r="M48" s="239"/>
      <c r="N48" s="136"/>
    </row>
    <row r="49" spans="1:14" s="25" customFormat="1" ht="12.75" customHeight="1">
      <c r="A49" s="136"/>
      <c r="B49" s="139"/>
      <c r="C49" s="140"/>
      <c r="D49" s="144"/>
      <c r="E49" s="144"/>
      <c r="F49" s="144"/>
      <c r="G49" s="144"/>
      <c r="H49" s="144"/>
      <c r="I49" s="144"/>
      <c r="J49" s="144"/>
      <c r="K49" s="144"/>
      <c r="L49" s="136"/>
      <c r="M49" s="136"/>
      <c r="N49" s="136"/>
    </row>
    <row r="50" spans="1:14" ht="12.75" customHeight="1">
      <c r="A50" s="142"/>
      <c r="B50" s="139">
        <f>+B44+0.1</f>
        <v>10.599999999999998</v>
      </c>
      <c r="C50" s="140" t="s">
        <v>236</v>
      </c>
      <c r="D50" s="240" t="s">
        <v>98</v>
      </c>
      <c r="E50" s="240"/>
      <c r="F50" s="240"/>
      <c r="G50" s="240"/>
      <c r="H50" s="240"/>
      <c r="I50" s="240"/>
      <c r="J50" s="240"/>
      <c r="K50" s="240"/>
      <c r="L50" s="240"/>
      <c r="M50" s="240"/>
      <c r="N50" s="142"/>
    </row>
    <row r="51" spans="1:14" ht="12.75" customHeight="1">
      <c r="A51" s="142"/>
      <c r="B51" s="139"/>
      <c r="C51" s="140"/>
      <c r="D51" s="240"/>
      <c r="E51" s="240"/>
      <c r="F51" s="240"/>
      <c r="G51" s="240"/>
      <c r="H51" s="240"/>
      <c r="I51" s="240"/>
      <c r="J51" s="240"/>
      <c r="K51" s="240"/>
      <c r="L51" s="240"/>
      <c r="M51" s="240"/>
      <c r="N51" s="142"/>
    </row>
    <row r="52" spans="1:14" ht="12.75" customHeight="1">
      <c r="A52" s="142"/>
      <c r="B52" s="160"/>
      <c r="C52" s="155"/>
      <c r="D52" s="157"/>
      <c r="E52" s="157"/>
      <c r="F52" s="157"/>
      <c r="G52" s="157"/>
      <c r="H52" s="157"/>
      <c r="I52" s="157"/>
      <c r="J52" s="157"/>
      <c r="K52" s="157"/>
      <c r="L52" s="142"/>
      <c r="M52" s="142"/>
      <c r="N52" s="142"/>
    </row>
    <row r="53" spans="1:14" ht="12.75" customHeight="1">
      <c r="A53" s="142"/>
      <c r="B53" s="160"/>
      <c r="C53" s="155"/>
      <c r="D53" s="238" t="s">
        <v>8</v>
      </c>
      <c r="E53" s="238"/>
      <c r="F53" s="144"/>
      <c r="G53" s="144"/>
      <c r="H53" s="144"/>
      <c r="I53" s="144"/>
      <c r="J53" s="142"/>
      <c r="K53" s="239" t="s">
        <v>43</v>
      </c>
      <c r="L53" s="239"/>
      <c r="M53" s="239"/>
      <c r="N53" s="142"/>
    </row>
    <row r="54" spans="1:14" ht="12.75" customHeight="1">
      <c r="A54" s="142"/>
      <c r="B54" s="139"/>
      <c r="C54" s="140"/>
      <c r="D54" s="142"/>
      <c r="E54" s="142"/>
      <c r="F54" s="142"/>
      <c r="G54" s="142"/>
      <c r="H54" s="142"/>
      <c r="I54" s="142"/>
      <c r="J54" s="2"/>
      <c r="K54" s="2"/>
      <c r="L54" s="142"/>
      <c r="M54" s="142"/>
      <c r="N54" s="142"/>
    </row>
    <row r="55" spans="1:14" ht="12.75" customHeight="1">
      <c r="A55" s="142"/>
      <c r="B55" s="139">
        <f>+B50+0.1</f>
        <v>10.699999999999998</v>
      </c>
      <c r="C55" s="140" t="s">
        <v>236</v>
      </c>
      <c r="D55" s="240" t="s">
        <v>99</v>
      </c>
      <c r="E55" s="240"/>
      <c r="F55" s="240"/>
      <c r="G55" s="240"/>
      <c r="H55" s="240"/>
      <c r="I55" s="240"/>
      <c r="J55" s="240"/>
      <c r="K55" s="240"/>
      <c r="L55" s="240"/>
      <c r="M55" s="240"/>
      <c r="N55" s="142"/>
    </row>
    <row r="56" spans="1:14" ht="12.75" customHeight="1">
      <c r="A56" s="142"/>
      <c r="B56" s="160"/>
      <c r="C56" s="155"/>
      <c r="D56" s="240"/>
      <c r="E56" s="240"/>
      <c r="F56" s="240"/>
      <c r="G56" s="240"/>
      <c r="H56" s="240"/>
      <c r="I56" s="240"/>
      <c r="J56" s="240"/>
      <c r="K56" s="240"/>
      <c r="L56" s="240"/>
      <c r="M56" s="240"/>
      <c r="N56" s="142"/>
    </row>
    <row r="57" spans="1:14" ht="12.75" customHeight="1">
      <c r="A57" s="142"/>
      <c r="B57" s="160"/>
      <c r="C57" s="155"/>
      <c r="D57" s="149"/>
      <c r="E57" s="149"/>
      <c r="F57" s="149"/>
      <c r="G57" s="149"/>
      <c r="H57" s="149"/>
      <c r="I57" s="149"/>
      <c r="J57" s="149"/>
      <c r="K57" s="149"/>
      <c r="L57" s="142"/>
      <c r="M57" s="142"/>
      <c r="N57" s="142"/>
    </row>
    <row r="58" spans="1:14" ht="12.75" customHeight="1">
      <c r="A58" s="142"/>
      <c r="B58" s="160"/>
      <c r="C58" s="155"/>
      <c r="D58" s="238" t="s">
        <v>8</v>
      </c>
      <c r="E58" s="238"/>
      <c r="F58" s="161"/>
      <c r="G58" s="161"/>
      <c r="H58" s="161"/>
      <c r="I58" s="161"/>
      <c r="J58" s="142"/>
      <c r="K58" s="239" t="s">
        <v>44</v>
      </c>
      <c r="L58" s="239"/>
      <c r="M58" s="239"/>
      <c r="N58" s="142"/>
    </row>
    <row r="59" spans="1:14" ht="12.75" customHeight="1">
      <c r="A59" s="142"/>
      <c r="B59" s="139"/>
      <c r="C59" s="140"/>
      <c r="D59" s="142"/>
      <c r="E59" s="142"/>
      <c r="F59" s="142"/>
      <c r="G59" s="142"/>
      <c r="H59" s="142"/>
      <c r="I59" s="142"/>
      <c r="J59" s="2"/>
      <c r="K59" s="239"/>
      <c r="L59" s="239"/>
      <c r="M59" s="142"/>
      <c r="N59" s="142"/>
    </row>
    <row r="60" spans="1:14" ht="12.75" customHeight="1">
      <c r="A60" s="142"/>
      <c r="B60" s="139">
        <f>+B55+0.1</f>
        <v>10.799999999999997</v>
      </c>
      <c r="C60" s="140" t="s">
        <v>236</v>
      </c>
      <c r="D60" s="243" t="s">
        <v>100</v>
      </c>
      <c r="E60" s="243"/>
      <c r="F60" s="243"/>
      <c r="G60" s="243"/>
      <c r="H60" s="243"/>
      <c r="I60" s="243"/>
      <c r="J60" s="243"/>
      <c r="K60" s="243"/>
      <c r="L60" s="243"/>
      <c r="M60" s="243"/>
      <c r="N60" s="142"/>
    </row>
    <row r="61" spans="1:14" ht="12.75" customHeight="1">
      <c r="A61" s="142"/>
      <c r="B61" s="160"/>
      <c r="C61" s="155"/>
      <c r="D61" s="243"/>
      <c r="E61" s="243"/>
      <c r="F61" s="243"/>
      <c r="G61" s="243"/>
      <c r="H61" s="243"/>
      <c r="I61" s="243"/>
      <c r="J61" s="243"/>
      <c r="K61" s="243"/>
      <c r="L61" s="243"/>
      <c r="M61" s="243"/>
      <c r="N61" s="142"/>
    </row>
    <row r="62" spans="1:14" ht="12.75" customHeight="1">
      <c r="A62" s="142"/>
      <c r="B62" s="160"/>
      <c r="C62" s="155"/>
      <c r="D62" s="243"/>
      <c r="E62" s="243"/>
      <c r="F62" s="243"/>
      <c r="G62" s="243"/>
      <c r="H62" s="243"/>
      <c r="I62" s="243"/>
      <c r="J62" s="243"/>
      <c r="K62" s="243"/>
      <c r="L62" s="243"/>
      <c r="M62" s="243"/>
      <c r="N62" s="142"/>
    </row>
    <row r="63" spans="1:14" ht="12.75" customHeight="1">
      <c r="A63" s="142"/>
      <c r="B63" s="160"/>
      <c r="C63" s="155"/>
      <c r="D63" s="161"/>
      <c r="E63" s="161"/>
      <c r="F63" s="161"/>
      <c r="G63" s="161"/>
      <c r="H63" s="161"/>
      <c r="I63" s="161"/>
      <c r="J63" s="161"/>
      <c r="K63" s="161"/>
      <c r="L63" s="142"/>
      <c r="M63" s="142"/>
      <c r="N63" s="142"/>
    </row>
    <row r="64" spans="1:14" ht="12.75" customHeight="1">
      <c r="A64" s="142"/>
      <c r="B64" s="160"/>
      <c r="C64" s="155"/>
      <c r="D64" s="238" t="s">
        <v>8</v>
      </c>
      <c r="E64" s="238"/>
      <c r="F64" s="161"/>
      <c r="G64" s="161"/>
      <c r="H64" s="161"/>
      <c r="I64" s="161"/>
      <c r="J64" s="142"/>
      <c r="K64" s="239" t="s">
        <v>45</v>
      </c>
      <c r="L64" s="239"/>
      <c r="M64" s="239"/>
      <c r="N64" s="142"/>
    </row>
    <row r="65" spans="1:14" ht="12.75" customHeight="1">
      <c r="A65" s="142"/>
      <c r="B65" s="160"/>
      <c r="C65" s="155"/>
      <c r="D65" s="148"/>
      <c r="E65" s="161"/>
      <c r="F65" s="161"/>
      <c r="G65" s="161"/>
      <c r="H65" s="161"/>
      <c r="I65" s="161"/>
      <c r="J65" s="146"/>
      <c r="K65" s="146"/>
      <c r="L65" s="142"/>
      <c r="M65" s="142"/>
      <c r="N65" s="142"/>
    </row>
    <row r="66" spans="1:14" ht="12.75" customHeight="1">
      <c r="A66" s="142"/>
      <c r="B66" s="139">
        <f>+B60+0.1</f>
        <v>10.899999999999997</v>
      </c>
      <c r="C66" s="140" t="s">
        <v>236</v>
      </c>
      <c r="D66" s="142" t="s">
        <v>101</v>
      </c>
      <c r="E66" s="161"/>
      <c r="F66" s="161"/>
      <c r="G66" s="161"/>
      <c r="H66" s="161"/>
      <c r="I66" s="161"/>
      <c r="J66" s="146"/>
      <c r="K66" s="146"/>
      <c r="L66" s="142"/>
      <c r="M66" s="142"/>
      <c r="N66" s="142"/>
    </row>
    <row r="67" spans="1:14" ht="12.75" customHeight="1">
      <c r="A67" s="142"/>
      <c r="B67" s="160"/>
      <c r="C67" s="155"/>
      <c r="D67" s="162"/>
      <c r="E67" s="161"/>
      <c r="F67" s="161"/>
      <c r="G67" s="161"/>
      <c r="H67" s="161"/>
      <c r="I67" s="161"/>
      <c r="J67" s="146"/>
      <c r="K67" s="146"/>
      <c r="L67" s="142"/>
      <c r="M67" s="142"/>
      <c r="N67" s="142"/>
    </row>
    <row r="68" spans="1:14" ht="12.75" customHeight="1">
      <c r="A68" s="142"/>
      <c r="B68" s="160"/>
      <c r="C68" s="155"/>
      <c r="D68" s="143" t="s">
        <v>102</v>
      </c>
      <c r="E68" s="161"/>
      <c r="F68" s="161"/>
      <c r="G68" s="161"/>
      <c r="H68" s="161"/>
      <c r="I68" s="161"/>
      <c r="J68" s="146"/>
      <c r="K68" s="146"/>
      <c r="L68" s="142"/>
      <c r="M68" s="142"/>
      <c r="N68" s="142"/>
    </row>
    <row r="69" spans="1:14" ht="12.75" customHeight="1">
      <c r="A69" s="142"/>
      <c r="B69" s="160"/>
      <c r="C69" s="155"/>
      <c r="D69" s="142" t="s">
        <v>231</v>
      </c>
      <c r="E69" s="161"/>
      <c r="F69" s="161"/>
      <c r="G69" s="161"/>
      <c r="H69" s="161"/>
      <c r="I69" s="161"/>
      <c r="J69" s="146"/>
      <c r="K69" s="146"/>
      <c r="L69" s="142"/>
      <c r="M69" s="142"/>
      <c r="N69" s="142"/>
    </row>
    <row r="70" spans="1:14" ht="12.75" customHeight="1">
      <c r="A70" s="142"/>
      <c r="B70" s="160"/>
      <c r="C70" s="155"/>
      <c r="D70" s="143" t="s">
        <v>232</v>
      </c>
      <c r="E70" s="161"/>
      <c r="F70" s="161"/>
      <c r="G70" s="161"/>
      <c r="H70" s="161"/>
      <c r="I70" s="161"/>
      <c r="J70" s="146"/>
      <c r="K70" s="146"/>
      <c r="L70" s="142"/>
      <c r="M70" s="142"/>
      <c r="N70" s="142"/>
    </row>
    <row r="71" spans="1:14" ht="12.75" customHeight="1">
      <c r="A71" s="142"/>
      <c r="B71" s="160"/>
      <c r="C71" s="155"/>
      <c r="D71" s="148"/>
      <c r="E71" s="161"/>
      <c r="F71" s="161"/>
      <c r="G71" s="161"/>
      <c r="H71" s="161"/>
      <c r="I71" s="161"/>
      <c r="J71" s="146"/>
      <c r="K71" s="146"/>
      <c r="L71" s="142"/>
      <c r="M71" s="142"/>
      <c r="N71" s="142"/>
    </row>
    <row r="72" spans="1:14" ht="12.75" customHeight="1">
      <c r="A72" s="142"/>
      <c r="B72" s="160"/>
      <c r="C72" s="155"/>
      <c r="D72" s="238" t="s">
        <v>8</v>
      </c>
      <c r="E72" s="238"/>
      <c r="F72" s="161"/>
      <c r="G72" s="161"/>
      <c r="H72" s="161"/>
      <c r="I72" s="161"/>
      <c r="J72" s="2"/>
      <c r="K72" s="239" t="s">
        <v>49</v>
      </c>
      <c r="L72" s="239"/>
      <c r="M72" s="239"/>
      <c r="N72" s="142"/>
    </row>
    <row r="73" spans="1:14" ht="12.75" customHeight="1">
      <c r="A73" s="142"/>
      <c r="B73" s="137"/>
      <c r="C73" s="138"/>
      <c r="D73" s="142"/>
      <c r="E73" s="142"/>
      <c r="F73" s="142"/>
      <c r="G73" s="142"/>
      <c r="H73" s="142"/>
      <c r="I73" s="142"/>
      <c r="J73" s="2"/>
      <c r="K73" s="2"/>
      <c r="L73" s="142"/>
      <c r="M73" s="142"/>
      <c r="N73" s="142"/>
    </row>
    <row r="74" spans="2:13" ht="12.75" customHeight="1">
      <c r="B74" s="33" t="s">
        <v>47</v>
      </c>
      <c r="C74" s="77"/>
      <c r="D74" s="32"/>
      <c r="E74" s="32"/>
      <c r="F74" s="32"/>
      <c r="G74" s="30"/>
      <c r="H74" s="30"/>
      <c r="I74" s="231" t="s">
        <v>17</v>
      </c>
      <c r="J74" s="231"/>
      <c r="K74" s="231"/>
      <c r="L74" s="231"/>
      <c r="M74" s="231"/>
    </row>
    <row r="75" spans="1:14" ht="12.75" customHeight="1">
      <c r="A75" s="142"/>
      <c r="B75" s="137"/>
      <c r="C75" s="138"/>
      <c r="D75" s="142"/>
      <c r="E75" s="142"/>
      <c r="F75" s="142"/>
      <c r="G75" s="142"/>
      <c r="H75" s="142"/>
      <c r="I75" s="142"/>
      <c r="J75" s="2"/>
      <c r="K75" s="2"/>
      <c r="L75" s="142"/>
      <c r="M75" s="142"/>
      <c r="N75" s="142"/>
    </row>
  </sheetData>
  <mergeCells count="30">
    <mergeCell ref="K72:M72"/>
    <mergeCell ref="D41:M42"/>
    <mergeCell ref="D72:E72"/>
    <mergeCell ref="D44:M46"/>
    <mergeCell ref="D50:M51"/>
    <mergeCell ref="K59:L59"/>
    <mergeCell ref="K58:M58"/>
    <mergeCell ref="D64:E64"/>
    <mergeCell ref="D55:M56"/>
    <mergeCell ref="D60:M62"/>
    <mergeCell ref="K64:M64"/>
    <mergeCell ref="K22:M22"/>
    <mergeCell ref="D29:M30"/>
    <mergeCell ref="B2:D2"/>
    <mergeCell ref="B18:C18"/>
    <mergeCell ref="D18:E18"/>
    <mergeCell ref="K26:M26"/>
    <mergeCell ref="K39:M39"/>
    <mergeCell ref="K48:M48"/>
    <mergeCell ref="K53:M53"/>
    <mergeCell ref="I74:M74"/>
    <mergeCell ref="E2:M2"/>
    <mergeCell ref="D22:E22"/>
    <mergeCell ref="D26:E26"/>
    <mergeCell ref="D39:E39"/>
    <mergeCell ref="D48:E48"/>
    <mergeCell ref="D53:E53"/>
    <mergeCell ref="D58:E58"/>
    <mergeCell ref="K18:M18"/>
    <mergeCell ref="B6:M6"/>
  </mergeCells>
  <hyperlinks>
    <hyperlink ref="M4" location="Índice!B6" display="Volver"/>
    <hyperlink ref="J4:K4" location="Índice!B6" display="Volver al índice"/>
    <hyperlink ref="K48" location="Índice!B6" display="Volver"/>
    <hyperlink ref="D18" location="Índice!B6" display="Volver"/>
    <hyperlink ref="D18:E18" location="Índice!B6" display="Volver al índice"/>
    <hyperlink ref="D22" location="Índice!B6" display="Volver"/>
    <hyperlink ref="D23:E23" location="Índice!B6" display="Volver al índice"/>
    <hyperlink ref="D26" location="Índice!B6" display="Volver al índice"/>
    <hyperlink ref="D39" location="Índice!B6" display="Volver al índice"/>
    <hyperlink ref="D48" location="Índice!B6" display="Volver al índice"/>
    <hyperlink ref="D53" location="Índice!B6" display="Volver al índice"/>
    <hyperlink ref="D58" location="Índice!B6" display="Volver al índice"/>
    <hyperlink ref="D64" location="Índice!B6" display="Volver al índice"/>
    <hyperlink ref="D72" location="Índice!B6" display="Volver al índice"/>
    <hyperlink ref="K18:M18" location="Rta_10.1!B6" display="Ir a respuesta 10.1"/>
    <hyperlink ref="K22:M22" location="Rta_10.2!B6" display="Ir a respuesta 10.2"/>
    <hyperlink ref="K26:M26" location="Rta_10.3!B6" display="Ir a respuesta 10.3"/>
    <hyperlink ref="K39:M39" location="Rta_10.4!B6" display="Ir a respuesta 10.4"/>
    <hyperlink ref="K48:M48" location="Rta_10.5!B6" display="Ir a respuesta 10.5"/>
    <hyperlink ref="K53:M53" location="Rta_10.6!B6" display="Ir a respuesta 10.6"/>
    <hyperlink ref="K58:M58" location="Rta_10.7!B6" display="Ir a respuesta 10.7"/>
    <hyperlink ref="K64:M64" location="Rta_10.8!B6" display="Ir a respuesta 10.8"/>
    <hyperlink ref="K72:M72" location="Rta_10.9!B6" display="Ir a respuesta 10.9"/>
  </hyperlinks>
  <printOptions horizontalCentered="1" verticalCentered="1"/>
  <pageMargins left="0.75" right="0.75" top="1" bottom="1" header="0.5" footer="0.5"/>
  <pageSetup horizontalDpi="600" verticalDpi="600" orientation="portrait" scale="80" r:id="rId1"/>
  <headerFooter alignWithMargins="0">
    <oddFooter>&amp;R&amp;A</oddFooter>
  </headerFooter>
  <rowBreaks count="1" manualBreakCount="1">
    <brk id="40" max="13" man="1"/>
  </rowBreaks>
</worksheet>
</file>

<file path=xl/worksheets/sheet3.xml><?xml version="1.0" encoding="utf-8"?>
<worksheet xmlns="http://schemas.openxmlformats.org/spreadsheetml/2006/main" xmlns:r="http://schemas.openxmlformats.org/officeDocument/2006/relationships">
  <sheetPr>
    <pageSetUpPr fitToPage="1"/>
  </sheetPr>
  <dimension ref="A1:K17"/>
  <sheetViews>
    <sheetView view="pageBreakPreview" zoomScaleSheetLayoutView="100" workbookViewId="0" topLeftCell="A1">
      <selection activeCell="A1" sqref="A1"/>
    </sheetView>
  </sheetViews>
  <sheetFormatPr defaultColWidth="9.140625" defaultRowHeight="12.75"/>
  <cols>
    <col min="1" max="1" width="8.8515625" style="34" customWidth="1"/>
    <col min="2" max="2" width="8.140625" style="34" customWidth="1"/>
    <col min="3" max="16384" width="8.8515625" style="34" customWidth="1"/>
  </cols>
  <sheetData>
    <row r="1" spans="1:11" ht="12.75">
      <c r="A1" s="7"/>
      <c r="B1" s="7"/>
      <c r="C1" s="7"/>
      <c r="D1" s="7"/>
      <c r="E1" s="7"/>
      <c r="F1" s="7"/>
      <c r="G1" s="7"/>
      <c r="H1" s="7"/>
      <c r="I1" s="7"/>
      <c r="J1" s="7"/>
      <c r="K1" s="7"/>
    </row>
    <row r="2" spans="1:11" ht="12.75">
      <c r="A2" s="7"/>
      <c r="B2" s="7"/>
      <c r="C2" s="7"/>
      <c r="D2" s="237" t="s">
        <v>19</v>
      </c>
      <c r="E2" s="237"/>
      <c r="F2" s="237"/>
      <c r="G2" s="237"/>
      <c r="H2" s="237"/>
      <c r="I2" s="237"/>
      <c r="J2" s="237"/>
      <c r="K2" s="7"/>
    </row>
    <row r="3" spans="1:11" ht="12.75">
      <c r="A3" s="7"/>
      <c r="B3" s="7"/>
      <c r="C3" s="7"/>
      <c r="D3" s="7"/>
      <c r="E3" s="7"/>
      <c r="F3" s="3"/>
      <c r="G3" s="3"/>
      <c r="H3" s="3"/>
      <c r="I3" s="3"/>
      <c r="J3" s="3"/>
      <c r="K3" s="7"/>
    </row>
    <row r="4" spans="1:11" ht="12.75">
      <c r="A4" s="7"/>
      <c r="B4" s="164" t="s">
        <v>229</v>
      </c>
      <c r="C4" s="7"/>
      <c r="D4" s="7"/>
      <c r="E4" s="7"/>
      <c r="F4" s="3"/>
      <c r="G4" s="3"/>
      <c r="H4" s="3"/>
      <c r="I4" s="3"/>
      <c r="J4" s="41" t="s">
        <v>8</v>
      </c>
      <c r="K4" s="7"/>
    </row>
    <row r="5" spans="1:11" ht="12.75">
      <c r="A5" s="7"/>
      <c r="B5" s="7"/>
      <c r="C5" s="7"/>
      <c r="D5" s="7"/>
      <c r="E5" s="7"/>
      <c r="F5" s="7"/>
      <c r="G5" s="7"/>
      <c r="H5" s="7"/>
      <c r="I5" s="7"/>
      <c r="J5" s="7"/>
      <c r="K5" s="7"/>
    </row>
    <row r="6" spans="2:10" s="35" customFormat="1" ht="18.75">
      <c r="B6" s="234" t="s">
        <v>226</v>
      </c>
      <c r="C6" s="234"/>
      <c r="D6" s="234"/>
      <c r="E6" s="234"/>
      <c r="F6" s="234"/>
      <c r="G6" s="234"/>
      <c r="H6" s="234"/>
      <c r="I6" s="234"/>
      <c r="J6" s="234"/>
    </row>
    <row r="7" spans="1:11" s="35" customFormat="1" ht="12.75">
      <c r="A7" s="8"/>
      <c r="B7" s="8"/>
      <c r="C7" s="8"/>
      <c r="D7" s="8"/>
      <c r="E7" s="8"/>
      <c r="F7" s="8"/>
      <c r="G7" s="8"/>
      <c r="H7" s="8"/>
      <c r="I7" s="8"/>
      <c r="J7" s="8"/>
      <c r="K7" s="8"/>
    </row>
    <row r="8" spans="1:11" s="35" customFormat="1" ht="12.75" customHeight="1">
      <c r="A8" s="8"/>
      <c r="B8" s="9" t="s">
        <v>390</v>
      </c>
      <c r="C8" s="143" t="s">
        <v>201</v>
      </c>
      <c r="D8" s="163"/>
      <c r="E8" s="163"/>
      <c r="F8" s="163"/>
      <c r="G8" s="163"/>
      <c r="H8" s="163"/>
      <c r="I8" s="163"/>
      <c r="J8" s="157"/>
      <c r="K8" s="8"/>
    </row>
    <row r="9" spans="1:11" s="35" customFormat="1" ht="12.75" customHeight="1">
      <c r="A9" s="8"/>
      <c r="B9" s="9"/>
      <c r="C9" s="143" t="s">
        <v>202</v>
      </c>
      <c r="D9" s="163"/>
      <c r="E9" s="163"/>
      <c r="F9" s="163"/>
      <c r="G9" s="163"/>
      <c r="H9" s="163"/>
      <c r="I9" s="163"/>
      <c r="J9" s="157"/>
      <c r="K9" s="8"/>
    </row>
    <row r="10" spans="1:11" s="35" customFormat="1" ht="12.75" customHeight="1">
      <c r="A10" s="8"/>
      <c r="B10" s="9"/>
      <c r="C10" s="143" t="s">
        <v>203</v>
      </c>
      <c r="D10" s="163"/>
      <c r="E10" s="163"/>
      <c r="F10" s="163"/>
      <c r="G10" s="163"/>
      <c r="H10" s="163"/>
      <c r="I10" s="163"/>
      <c r="J10" s="157"/>
      <c r="K10" s="8"/>
    </row>
    <row r="11" spans="1:11" s="35" customFormat="1" ht="12.75" customHeight="1">
      <c r="A11" s="8"/>
      <c r="B11" s="9"/>
      <c r="C11" s="143" t="s">
        <v>204</v>
      </c>
      <c r="D11" s="163"/>
      <c r="E11" s="163"/>
      <c r="F11" s="163"/>
      <c r="G11" s="163"/>
      <c r="H11" s="163"/>
      <c r="I11" s="163"/>
      <c r="J11" s="157"/>
      <c r="K11" s="8"/>
    </row>
    <row r="12" spans="1:11" s="35" customFormat="1" ht="12.75">
      <c r="A12" s="8"/>
      <c r="B12" s="9"/>
      <c r="C12" s="143" t="s">
        <v>205</v>
      </c>
      <c r="D12" s="163"/>
      <c r="E12" s="163"/>
      <c r="F12" s="163"/>
      <c r="G12" s="163"/>
      <c r="H12" s="163"/>
      <c r="I12" s="163"/>
      <c r="J12" s="157"/>
      <c r="K12" s="8"/>
    </row>
    <row r="13" spans="1:11" s="35" customFormat="1" ht="12.75">
      <c r="A13" s="8"/>
      <c r="B13" s="8"/>
      <c r="C13" s="143" t="s">
        <v>211</v>
      </c>
      <c r="D13" s="163"/>
      <c r="E13" s="163"/>
      <c r="F13" s="163"/>
      <c r="G13" s="163"/>
      <c r="H13" s="163"/>
      <c r="I13" s="163"/>
      <c r="J13" s="157"/>
      <c r="K13" s="8"/>
    </row>
    <row r="14" spans="1:11" s="35" customFormat="1" ht="12.75">
      <c r="A14" s="8"/>
      <c r="B14" s="8"/>
      <c r="C14" s="143" t="s">
        <v>206</v>
      </c>
      <c r="D14" s="163"/>
      <c r="E14" s="163"/>
      <c r="F14" s="163"/>
      <c r="G14" s="163"/>
      <c r="H14" s="163"/>
      <c r="I14" s="163"/>
      <c r="J14" s="157"/>
      <c r="K14" s="8"/>
    </row>
    <row r="15" spans="1:11" s="35" customFormat="1" ht="15" customHeight="1">
      <c r="A15" s="8"/>
      <c r="B15" s="8"/>
      <c r="C15" s="8"/>
      <c r="D15" s="163"/>
      <c r="E15" s="163"/>
      <c r="F15" s="163"/>
      <c r="G15" s="163"/>
      <c r="H15" s="163"/>
      <c r="I15" s="163"/>
      <c r="J15" s="157"/>
      <c r="K15" s="8"/>
    </row>
    <row r="16" spans="1:11" s="35" customFormat="1" ht="15.75">
      <c r="A16" s="38"/>
      <c r="B16" s="232" t="s">
        <v>47</v>
      </c>
      <c r="C16" s="232"/>
      <c r="D16" s="31"/>
      <c r="E16" s="31"/>
      <c r="F16" s="31"/>
      <c r="G16" s="231" t="s">
        <v>17</v>
      </c>
      <c r="H16" s="231"/>
      <c r="I16" s="231"/>
      <c r="J16" s="231"/>
      <c r="K16" s="36"/>
    </row>
    <row r="17" spans="1:11" s="35" customFormat="1" ht="18.75">
      <c r="A17" s="8"/>
      <c r="B17" s="134"/>
      <c r="C17" s="134"/>
      <c r="D17" s="134"/>
      <c r="E17" s="134"/>
      <c r="F17" s="134"/>
      <c r="G17" s="134"/>
      <c r="H17" s="134"/>
      <c r="I17" s="134"/>
      <c r="J17" s="134"/>
      <c r="K17" s="8"/>
    </row>
    <row r="18" s="35" customFormat="1" ht="12.75"/>
    <row r="19" s="35" customFormat="1" ht="12.75"/>
    <row r="20" s="35" customFormat="1" ht="12.75"/>
    <row r="21" s="35" customFormat="1" ht="12.75"/>
    <row r="22" s="35" customFormat="1" ht="12.75"/>
    <row r="23" s="35" customFormat="1" ht="12.75"/>
    <row r="24" s="35" customFormat="1" ht="12.75"/>
    <row r="25" s="35" customFormat="1" ht="12.75"/>
  </sheetData>
  <mergeCells count="4">
    <mergeCell ref="D2:J2"/>
    <mergeCell ref="G16:J16"/>
    <mergeCell ref="B16:C16"/>
    <mergeCell ref="B6:J6"/>
  </mergeCells>
  <hyperlinks>
    <hyperlink ref="J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7"/>
  <sheetViews>
    <sheetView view="pageBreakPreview" zoomScaleSheetLayoutView="100" workbookViewId="0" topLeftCell="A1">
      <selection activeCell="A1" sqref="A1"/>
    </sheetView>
  </sheetViews>
  <sheetFormatPr defaultColWidth="9.140625" defaultRowHeight="12.75"/>
  <cols>
    <col min="1" max="1" width="8.8515625" style="34" customWidth="1"/>
    <col min="2" max="2" width="5.28125" style="34" customWidth="1"/>
    <col min="3" max="16384" width="8.8515625" style="34" customWidth="1"/>
  </cols>
  <sheetData>
    <row r="1" spans="1:11" ht="12.75">
      <c r="A1" s="7"/>
      <c r="B1" s="7"/>
      <c r="C1" s="7"/>
      <c r="D1" s="7"/>
      <c r="E1" s="7"/>
      <c r="F1" s="7"/>
      <c r="G1" s="7"/>
      <c r="H1" s="7"/>
      <c r="I1" s="7"/>
      <c r="J1" s="7"/>
      <c r="K1" s="7"/>
    </row>
    <row r="2" spans="1:11" ht="12.75">
      <c r="A2" s="7"/>
      <c r="B2" s="7"/>
      <c r="C2" s="7"/>
      <c r="D2" s="237" t="s">
        <v>19</v>
      </c>
      <c r="E2" s="237"/>
      <c r="F2" s="237"/>
      <c r="G2" s="237"/>
      <c r="H2" s="237"/>
      <c r="I2" s="237"/>
      <c r="J2" s="237"/>
      <c r="K2" s="7"/>
    </row>
    <row r="3" spans="1:11" ht="12.75">
      <c r="A3" s="7"/>
      <c r="B3" s="7"/>
      <c r="C3" s="7"/>
      <c r="D3" s="7"/>
      <c r="E3" s="7"/>
      <c r="F3" s="3"/>
      <c r="G3" s="3"/>
      <c r="H3" s="3"/>
      <c r="I3" s="3"/>
      <c r="J3" s="3"/>
      <c r="K3" s="7"/>
    </row>
    <row r="4" spans="1:11" ht="12.75">
      <c r="A4" s="7"/>
      <c r="B4" s="164" t="s">
        <v>229</v>
      </c>
      <c r="C4" s="7"/>
      <c r="D4" s="7"/>
      <c r="E4" s="7"/>
      <c r="F4" s="3"/>
      <c r="G4" s="3"/>
      <c r="H4" s="3"/>
      <c r="I4" s="3"/>
      <c r="J4" s="41" t="s">
        <v>8</v>
      </c>
      <c r="K4" s="7"/>
    </row>
    <row r="5" spans="1:11" ht="12.75">
      <c r="A5" s="7"/>
      <c r="B5" s="7"/>
      <c r="C5" s="7"/>
      <c r="D5" s="7"/>
      <c r="E5" s="7"/>
      <c r="F5" s="7"/>
      <c r="G5" s="7"/>
      <c r="H5" s="7"/>
      <c r="I5" s="7"/>
      <c r="J5" s="7"/>
      <c r="K5" s="7"/>
    </row>
    <row r="6" spans="2:10" s="35" customFormat="1" ht="18.75">
      <c r="B6" s="234" t="s">
        <v>226</v>
      </c>
      <c r="C6" s="234"/>
      <c r="D6" s="234"/>
      <c r="E6" s="234"/>
      <c r="F6" s="234"/>
      <c r="G6" s="234"/>
      <c r="H6" s="234"/>
      <c r="I6" s="234"/>
      <c r="J6" s="234"/>
    </row>
    <row r="7" spans="1:11" s="35" customFormat="1" ht="12.75">
      <c r="A7" s="8"/>
      <c r="B7" s="8"/>
      <c r="C7" s="8"/>
      <c r="D7" s="8"/>
      <c r="E7" s="8"/>
      <c r="F7" s="8"/>
      <c r="G7" s="8"/>
      <c r="H7" s="8"/>
      <c r="I7" s="8"/>
      <c r="J7" s="8"/>
      <c r="K7" s="8"/>
    </row>
    <row r="8" spans="1:11" s="35" customFormat="1" ht="12.75" customHeight="1">
      <c r="A8" s="8"/>
      <c r="B8" s="9" t="s">
        <v>227</v>
      </c>
      <c r="C8" s="245" t="s">
        <v>215</v>
      </c>
      <c r="D8" s="245"/>
      <c r="E8" s="245"/>
      <c r="F8" s="245"/>
      <c r="G8" s="245"/>
      <c r="H8" s="245"/>
      <c r="I8" s="245"/>
      <c r="J8" s="245"/>
      <c r="K8" s="8"/>
    </row>
    <row r="9" spans="1:11" s="35" customFormat="1" ht="12.75" customHeight="1">
      <c r="A9" s="8"/>
      <c r="B9" s="9"/>
      <c r="C9" s="245"/>
      <c r="D9" s="245"/>
      <c r="E9" s="245"/>
      <c r="F9" s="245"/>
      <c r="G9" s="245"/>
      <c r="H9" s="245"/>
      <c r="I9" s="245"/>
      <c r="J9" s="245"/>
      <c r="K9" s="8"/>
    </row>
    <row r="10" spans="1:11" s="35" customFormat="1" ht="12.75" customHeight="1">
      <c r="A10" s="8"/>
      <c r="B10" s="9"/>
      <c r="C10" s="245"/>
      <c r="D10" s="245"/>
      <c r="E10" s="245"/>
      <c r="F10" s="245"/>
      <c r="G10" s="245"/>
      <c r="H10" s="245"/>
      <c r="I10" s="245"/>
      <c r="J10" s="245"/>
      <c r="K10" s="8"/>
    </row>
    <row r="11" spans="1:11" s="35" customFormat="1" ht="12.75" customHeight="1">
      <c r="A11" s="8"/>
      <c r="B11" s="9"/>
      <c r="C11" s="245"/>
      <c r="D11" s="245"/>
      <c r="E11" s="245"/>
      <c r="F11" s="245"/>
      <c r="G11" s="245"/>
      <c r="H11" s="245"/>
      <c r="I11" s="245"/>
      <c r="J11" s="245"/>
      <c r="K11" s="8"/>
    </row>
    <row r="12" spans="1:11" s="35" customFormat="1" ht="12.75" customHeight="1">
      <c r="A12" s="8"/>
      <c r="B12" s="9"/>
      <c r="C12" s="245"/>
      <c r="D12" s="245"/>
      <c r="E12" s="245"/>
      <c r="F12" s="245"/>
      <c r="G12" s="245"/>
      <c r="H12" s="245"/>
      <c r="I12" s="245"/>
      <c r="J12" s="245"/>
      <c r="K12" s="8"/>
    </row>
    <row r="13" spans="1:11" s="35" customFormat="1" ht="15" customHeight="1">
      <c r="A13" s="8"/>
      <c r="B13" s="8"/>
      <c r="C13" s="245"/>
      <c r="D13" s="245"/>
      <c r="E13" s="245"/>
      <c r="F13" s="245"/>
      <c r="G13" s="245"/>
      <c r="H13" s="245"/>
      <c r="I13" s="245"/>
      <c r="J13" s="245"/>
      <c r="K13" s="8"/>
    </row>
    <row r="14" spans="1:11" s="35" customFormat="1" ht="15" customHeight="1">
      <c r="A14" s="8"/>
      <c r="B14" s="8"/>
      <c r="C14" s="245"/>
      <c r="D14" s="245"/>
      <c r="E14" s="245"/>
      <c r="F14" s="245"/>
      <c r="G14" s="245"/>
      <c r="H14" s="245"/>
      <c r="I14" s="245"/>
      <c r="J14" s="245"/>
      <c r="K14" s="8"/>
    </row>
    <row r="15" spans="1:11" s="35" customFormat="1" ht="12.75">
      <c r="A15" s="8"/>
      <c r="B15" s="8"/>
      <c r="C15" s="8"/>
      <c r="D15" s="8"/>
      <c r="E15" s="8"/>
      <c r="F15" s="8"/>
      <c r="G15" s="8"/>
      <c r="H15" s="8"/>
      <c r="I15" s="8"/>
      <c r="J15" s="8"/>
      <c r="K15" s="8"/>
    </row>
    <row r="16" spans="1:11" s="35" customFormat="1" ht="15.75">
      <c r="A16" s="38"/>
      <c r="B16" s="232" t="s">
        <v>47</v>
      </c>
      <c r="C16" s="232"/>
      <c r="D16" s="31"/>
      <c r="E16" s="31"/>
      <c r="F16" s="31"/>
      <c r="G16" s="231" t="s">
        <v>17</v>
      </c>
      <c r="H16" s="231"/>
      <c r="I16" s="231"/>
      <c r="J16" s="231"/>
      <c r="K16" s="36"/>
    </row>
    <row r="17" spans="1:11" s="35" customFormat="1" ht="18.75">
      <c r="A17" s="8"/>
      <c r="B17" s="134"/>
      <c r="C17" s="134"/>
      <c r="D17" s="134"/>
      <c r="E17" s="134"/>
      <c r="F17" s="134"/>
      <c r="G17" s="134"/>
      <c r="H17" s="134"/>
      <c r="I17" s="134"/>
      <c r="J17" s="134"/>
      <c r="K17" s="8"/>
    </row>
    <row r="18" s="35" customFormat="1" ht="12.75"/>
    <row r="19" s="35" customFormat="1" ht="12.75"/>
    <row r="20" s="35" customFormat="1" ht="12.75"/>
    <row r="21" s="35" customFormat="1" ht="12.75"/>
    <row r="22" s="35" customFormat="1" ht="12.75"/>
    <row r="23" s="35" customFormat="1" ht="12.75"/>
    <row r="24" s="35" customFormat="1" ht="12.75"/>
    <row r="25" s="35" customFormat="1" ht="12.75"/>
  </sheetData>
  <mergeCells count="5">
    <mergeCell ref="D2:J2"/>
    <mergeCell ref="G16:J16"/>
    <mergeCell ref="B16:C16"/>
    <mergeCell ref="B6:J6"/>
    <mergeCell ref="C8:J14"/>
  </mergeCells>
  <hyperlinks>
    <hyperlink ref="B4" location="Ejercicios!B6" display="Volver a ejercicios"/>
    <hyperlink ref="J4" location="Índice!B6" display="Volver al índice"/>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L28"/>
  <sheetViews>
    <sheetView view="pageBreakPreview" zoomScaleSheetLayoutView="100" workbookViewId="0" topLeftCell="A1">
      <selection activeCell="A1" sqref="A1"/>
    </sheetView>
  </sheetViews>
  <sheetFormatPr defaultColWidth="9.140625" defaultRowHeight="12.75"/>
  <cols>
    <col min="1" max="1" width="8.8515625" style="7" customWidth="1"/>
    <col min="2" max="2" width="8.140625" style="7" customWidth="1"/>
    <col min="3" max="3" width="4.421875" style="7" customWidth="1"/>
    <col min="4" max="4" width="24.28125" style="7" customWidth="1"/>
    <col min="5" max="5" width="11.140625" style="7" customWidth="1"/>
    <col min="6" max="6" width="11.421875" style="7" customWidth="1"/>
    <col min="7" max="7" width="11.00390625" style="7" customWidth="1"/>
    <col min="8" max="8" width="11.8515625" style="7" customWidth="1"/>
    <col min="9" max="9" width="11.28125" style="7" customWidth="1"/>
    <col min="10" max="10" width="11.57421875" style="7" customWidth="1"/>
    <col min="11" max="11" width="9.8515625" style="7" bestFit="1" customWidth="1"/>
    <col min="12" max="16384" width="8.8515625" style="7" customWidth="1"/>
  </cols>
  <sheetData>
    <row r="2" spans="6:12" ht="12.75">
      <c r="F2" s="3"/>
      <c r="G2" s="3"/>
      <c r="H2" s="3"/>
      <c r="I2" s="3"/>
      <c r="J2" s="3"/>
      <c r="L2" s="3" t="s">
        <v>19</v>
      </c>
    </row>
    <row r="4" spans="2:12" s="8" customFormat="1" ht="12.75">
      <c r="B4" s="78" t="s">
        <v>229</v>
      </c>
      <c r="J4" s="26"/>
      <c r="L4" s="26" t="s">
        <v>8</v>
      </c>
    </row>
    <row r="5" s="8" customFormat="1" ht="12.75"/>
    <row r="6" spans="2:12" s="8" customFormat="1" ht="18.75">
      <c r="B6" s="234" t="s">
        <v>226</v>
      </c>
      <c r="C6" s="234"/>
      <c r="D6" s="234"/>
      <c r="E6" s="234"/>
      <c r="F6" s="234"/>
      <c r="G6" s="234"/>
      <c r="H6" s="234"/>
      <c r="I6" s="234"/>
      <c r="J6" s="234"/>
      <c r="K6" s="234"/>
      <c r="L6" s="234"/>
    </row>
    <row r="7" s="8" customFormat="1" ht="12.75"/>
    <row r="8" spans="1:11" s="8" customFormat="1" ht="12.75" customHeight="1">
      <c r="A8" s="10"/>
      <c r="B8" s="9" t="s">
        <v>391</v>
      </c>
      <c r="D8" s="246" t="s">
        <v>84</v>
      </c>
      <c r="E8" s="246"/>
      <c r="F8" s="246"/>
      <c r="G8" s="246"/>
      <c r="H8" s="246"/>
      <c r="I8" s="246"/>
      <c r="J8" s="246"/>
      <c r="K8" s="246"/>
    </row>
    <row r="9" spans="1:11" s="8" customFormat="1" ht="15.75" customHeight="1">
      <c r="A9" s="10"/>
      <c r="B9" s="10"/>
      <c r="C9" s="10"/>
      <c r="D9" s="246" t="s">
        <v>6</v>
      </c>
      <c r="E9" s="246"/>
      <c r="F9" s="246"/>
      <c r="G9" s="246"/>
      <c r="H9" s="246"/>
      <c r="I9" s="246"/>
      <c r="J9" s="246"/>
      <c r="K9" s="246"/>
    </row>
    <row r="10" spans="1:11" s="8" customFormat="1" ht="15" customHeight="1">
      <c r="A10" s="10"/>
      <c r="B10" s="10"/>
      <c r="C10" s="10"/>
      <c r="D10" s="246" t="s">
        <v>392</v>
      </c>
      <c r="E10" s="246"/>
      <c r="F10" s="246"/>
      <c r="G10" s="246"/>
      <c r="H10" s="246"/>
      <c r="I10" s="246"/>
      <c r="J10" s="246"/>
      <c r="K10" s="246"/>
    </row>
    <row r="11" spans="1:11" s="8" customFormat="1" ht="15" customHeight="1">
      <c r="A11" s="10"/>
      <c r="B11" s="10"/>
      <c r="C11" s="10"/>
      <c r="D11" s="247" t="s">
        <v>393</v>
      </c>
      <c r="E11" s="247"/>
      <c r="F11" s="247"/>
      <c r="G11" s="247"/>
      <c r="H11" s="247"/>
      <c r="I11" s="247"/>
      <c r="J11" s="247"/>
      <c r="K11" s="247"/>
    </row>
    <row r="12" spans="1:11" s="8" customFormat="1" ht="14.25">
      <c r="A12" s="10"/>
      <c r="B12" s="10"/>
      <c r="C12" s="10"/>
      <c r="D12" s="52" t="s">
        <v>85</v>
      </c>
      <c r="E12" s="52">
        <v>2000</v>
      </c>
      <c r="F12" s="52">
        <v>2001</v>
      </c>
      <c r="G12" s="52">
        <v>2002</v>
      </c>
      <c r="H12" s="52">
        <v>2003</v>
      </c>
      <c r="I12" s="52">
        <v>2004</v>
      </c>
      <c r="J12" s="52">
        <v>2005</v>
      </c>
      <c r="K12" s="52">
        <v>2006</v>
      </c>
    </row>
    <row r="13" spans="1:11" s="8" customFormat="1" ht="6" customHeight="1">
      <c r="A13" s="10"/>
      <c r="B13" s="10"/>
      <c r="C13" s="10"/>
      <c r="D13" s="167"/>
      <c r="E13" s="167"/>
      <c r="F13" s="167"/>
      <c r="G13" s="167"/>
      <c r="H13" s="167"/>
      <c r="I13" s="167"/>
      <c r="J13" s="167"/>
      <c r="K13" s="167"/>
    </row>
    <row r="14" spans="1:11" s="8" customFormat="1" ht="25.5">
      <c r="A14" s="10"/>
      <c r="B14" s="10"/>
      <c r="C14" s="10"/>
      <c r="D14" s="165" t="s">
        <v>86</v>
      </c>
      <c r="E14" s="166">
        <v>67573.245</v>
      </c>
      <c r="F14" s="166">
        <v>73764.657</v>
      </c>
      <c r="G14" s="166">
        <v>80592.908</v>
      </c>
      <c r="H14" s="166">
        <v>87725.703</v>
      </c>
      <c r="I14" s="166">
        <v>96361.298</v>
      </c>
      <c r="J14" s="166">
        <v>106125.159</v>
      </c>
      <c r="K14" s="166">
        <v>118810.831</v>
      </c>
    </row>
    <row r="15" spans="1:11" s="8" customFormat="1" ht="25.5">
      <c r="A15" s="10"/>
      <c r="B15" s="10"/>
      <c r="C15" s="10"/>
      <c r="D15" s="165" t="s">
        <v>87</v>
      </c>
      <c r="E15" s="166">
        <v>58626.46</v>
      </c>
      <c r="F15" s="166">
        <v>62165.839</v>
      </c>
      <c r="G15" s="166">
        <v>67225.468</v>
      </c>
      <c r="H15" s="166">
        <v>80372.642</v>
      </c>
      <c r="I15" s="166">
        <v>94356.765</v>
      </c>
      <c r="J15" s="166">
        <v>110424.881</v>
      </c>
      <c r="K15" s="166">
        <v>127387.481</v>
      </c>
    </row>
    <row r="16" spans="1:11" s="8" customFormat="1" ht="12.75">
      <c r="A16" s="10"/>
      <c r="B16" s="10"/>
      <c r="C16" s="10"/>
      <c r="D16" s="165" t="s">
        <v>88</v>
      </c>
      <c r="E16" s="166">
        <v>52424.005</v>
      </c>
      <c r="F16" s="166">
        <v>58245.201</v>
      </c>
      <c r="G16" s="166">
        <v>63622.275</v>
      </c>
      <c r="H16" s="166">
        <v>70662.867</v>
      </c>
      <c r="I16" s="166">
        <v>79461.11</v>
      </c>
      <c r="J16" s="166">
        <v>86248.105</v>
      </c>
      <c r="K16" s="166">
        <v>95475.551</v>
      </c>
    </row>
    <row r="17" spans="1:11" s="8" customFormat="1" ht="27">
      <c r="A17" s="10"/>
      <c r="B17" s="10"/>
      <c r="C17" s="10"/>
      <c r="D17" s="54" t="s">
        <v>89</v>
      </c>
      <c r="E17" s="53">
        <f aca="true" t="shared" si="0" ref="E17:K17">SUM(E14:E16)</f>
        <v>178623.71</v>
      </c>
      <c r="F17" s="53">
        <f t="shared" si="0"/>
        <v>194175.69700000001</v>
      </c>
      <c r="G17" s="53">
        <f t="shared" si="0"/>
        <v>211440.65099999998</v>
      </c>
      <c r="H17" s="53">
        <f t="shared" si="0"/>
        <v>238761.212</v>
      </c>
      <c r="I17" s="53">
        <f t="shared" si="0"/>
        <v>270179.173</v>
      </c>
      <c r="J17" s="53">
        <f t="shared" si="0"/>
        <v>302798.14499999996</v>
      </c>
      <c r="K17" s="53">
        <f t="shared" si="0"/>
        <v>341673.863</v>
      </c>
    </row>
    <row r="18" spans="1:11" s="8" customFormat="1" ht="6.75" customHeight="1">
      <c r="A18" s="10"/>
      <c r="B18" s="10"/>
      <c r="C18" s="10"/>
      <c r="D18" s="168"/>
      <c r="E18" s="169"/>
      <c r="F18" s="169"/>
      <c r="G18" s="169"/>
      <c r="H18" s="169"/>
      <c r="I18" s="169"/>
      <c r="J18" s="169"/>
      <c r="K18" s="169"/>
    </row>
    <row r="19" spans="1:11" s="8" customFormat="1" ht="38.25">
      <c r="A19" s="10"/>
      <c r="B19" s="10"/>
      <c r="C19" s="10"/>
      <c r="D19" s="165" t="s">
        <v>90</v>
      </c>
      <c r="E19" s="166">
        <v>18167.063</v>
      </c>
      <c r="F19" s="166">
        <v>19930.13</v>
      </c>
      <c r="G19" s="166">
        <v>22022.376</v>
      </c>
      <c r="H19" s="166">
        <v>25652.08</v>
      </c>
      <c r="I19" s="166">
        <v>29329.416</v>
      </c>
      <c r="J19" s="166">
        <v>33231.067</v>
      </c>
      <c r="K19" s="166">
        <v>36867.09</v>
      </c>
    </row>
    <row r="20" spans="1:11" s="8" customFormat="1" ht="12.75">
      <c r="A20" s="10"/>
      <c r="B20" s="10"/>
      <c r="C20" s="10"/>
      <c r="D20" s="165" t="s">
        <v>91</v>
      </c>
      <c r="E20" s="166">
        <v>-416.922</v>
      </c>
      <c r="F20" s="166">
        <v>-523.174</v>
      </c>
      <c r="G20" s="166">
        <v>-529.543</v>
      </c>
      <c r="H20" s="166">
        <v>-525.525</v>
      </c>
      <c r="I20" s="166">
        <v>-441.999</v>
      </c>
      <c r="J20" s="166">
        <v>-482.273</v>
      </c>
      <c r="K20" s="166">
        <v>-555.552</v>
      </c>
    </row>
    <row r="21" spans="1:11" s="8" customFormat="1" ht="27">
      <c r="A21" s="10"/>
      <c r="B21" s="10"/>
      <c r="C21" s="10"/>
      <c r="D21" s="54" t="s">
        <v>92</v>
      </c>
      <c r="E21" s="53">
        <f>E17+E19+E20</f>
        <v>196373.851</v>
      </c>
      <c r="F21" s="53">
        <f aca="true" t="shared" si="1" ref="F21:K21">F17+F19+F20</f>
        <v>213582.65300000002</v>
      </c>
      <c r="G21" s="53">
        <f t="shared" si="1"/>
        <v>232933.48399999997</v>
      </c>
      <c r="H21" s="53">
        <f t="shared" si="1"/>
        <v>263887.767</v>
      </c>
      <c r="I21" s="53">
        <f t="shared" si="1"/>
        <v>299066.59</v>
      </c>
      <c r="J21" s="53">
        <f t="shared" si="1"/>
        <v>335546.93899999995</v>
      </c>
      <c r="K21" s="53">
        <f t="shared" si="1"/>
        <v>377985.40099999995</v>
      </c>
    </row>
    <row r="22" spans="1:11" s="8" customFormat="1" ht="8.25" customHeight="1">
      <c r="A22" s="10"/>
      <c r="B22" s="10"/>
      <c r="C22" s="10"/>
      <c r="D22" s="168"/>
      <c r="E22" s="169"/>
      <c r="F22" s="169"/>
      <c r="G22" s="169"/>
      <c r="H22" s="169"/>
      <c r="I22" s="169"/>
      <c r="J22" s="169"/>
      <c r="K22" s="169"/>
    </row>
    <row r="23" spans="1:11" s="8" customFormat="1" ht="25.5">
      <c r="A23" s="10"/>
      <c r="B23" s="10"/>
      <c r="C23" s="10"/>
      <c r="D23" s="165" t="s">
        <v>93</v>
      </c>
      <c r="E23" s="166">
        <v>2438.011</v>
      </c>
      <c r="F23" s="166">
        <v>2557.514</v>
      </c>
      <c r="G23" s="166">
        <v>2598.477</v>
      </c>
      <c r="H23" s="166">
        <v>3101.702</v>
      </c>
      <c r="I23" s="166">
        <v>1873.094</v>
      </c>
      <c r="J23" s="166">
        <v>1360.082</v>
      </c>
      <c r="K23" s="166">
        <v>1397.725</v>
      </c>
    </row>
    <row r="24" spans="1:11" s="8" customFormat="1" ht="12.75">
      <c r="A24" s="10"/>
      <c r="B24" s="10"/>
      <c r="C24" s="10"/>
      <c r="D24" s="165" t="s">
        <v>94</v>
      </c>
      <c r="E24" s="166">
        <v>-3885.604</v>
      </c>
      <c r="F24" s="166">
        <v>-3402.426</v>
      </c>
      <c r="G24" s="166">
        <v>-2874.506</v>
      </c>
      <c r="H24" s="166">
        <v>-4356.783</v>
      </c>
      <c r="I24" s="166">
        <v>-6614.681</v>
      </c>
      <c r="J24" s="166">
        <v>-9066.525</v>
      </c>
      <c r="K24" s="166">
        <v>-11787.568</v>
      </c>
    </row>
    <row r="25" spans="1:11" s="8" customFormat="1" ht="27">
      <c r="A25" s="10"/>
      <c r="B25" s="10"/>
      <c r="C25" s="10"/>
      <c r="D25" s="54" t="s">
        <v>95</v>
      </c>
      <c r="E25" s="53">
        <f aca="true" t="shared" si="2" ref="E25:K25">E21+E23+E24</f>
        <v>194926.258</v>
      </c>
      <c r="F25" s="53">
        <f t="shared" si="2"/>
        <v>212737.741</v>
      </c>
      <c r="G25" s="53">
        <f t="shared" si="2"/>
        <v>232657.455</v>
      </c>
      <c r="H25" s="53">
        <f t="shared" si="2"/>
        <v>262632.686</v>
      </c>
      <c r="I25" s="53">
        <f t="shared" si="2"/>
        <v>294325.003</v>
      </c>
      <c r="J25" s="53">
        <f t="shared" si="2"/>
        <v>327840.4959999999</v>
      </c>
      <c r="K25" s="53">
        <f t="shared" si="2"/>
        <v>367595.55799999996</v>
      </c>
    </row>
    <row r="26" spans="1:11" s="8" customFormat="1" ht="12.75">
      <c r="A26" s="10"/>
      <c r="B26" s="10"/>
      <c r="C26" s="10"/>
      <c r="D26" s="170"/>
      <c r="E26" s="171"/>
      <c r="F26" s="171"/>
      <c r="G26" s="171"/>
      <c r="H26" s="171"/>
      <c r="I26" s="171"/>
      <c r="J26" s="131"/>
      <c r="K26" s="132"/>
    </row>
    <row r="27" spans="1:11" s="8" customFormat="1" ht="12.75">
      <c r="A27" s="10"/>
      <c r="B27" s="10"/>
      <c r="C27" s="10"/>
      <c r="D27" s="11"/>
      <c r="E27" s="133"/>
      <c r="F27" s="133"/>
      <c r="G27" s="133"/>
      <c r="H27" s="133"/>
      <c r="I27" s="133"/>
      <c r="J27" s="133"/>
      <c r="K27" s="133"/>
    </row>
    <row r="28" spans="1:12" s="8" customFormat="1" ht="15.75">
      <c r="A28" s="10"/>
      <c r="B28" s="232" t="s">
        <v>47</v>
      </c>
      <c r="C28" s="232"/>
      <c r="D28" s="232"/>
      <c r="E28" s="32"/>
      <c r="F28" s="32"/>
      <c r="G28" s="51"/>
      <c r="H28" s="31"/>
      <c r="I28" s="231" t="s">
        <v>17</v>
      </c>
      <c r="J28" s="231"/>
      <c r="K28" s="231"/>
      <c r="L28" s="231"/>
    </row>
    <row r="29" s="8" customFormat="1" ht="12.75"/>
    <row r="30" s="8" customFormat="1" ht="12.75"/>
    <row r="31" s="8" customFormat="1" ht="12.75"/>
    <row r="32" s="8" customFormat="1" ht="12.75"/>
    <row r="33" s="8" customFormat="1" ht="12.75"/>
    <row r="34" s="8" customFormat="1" ht="12.75"/>
    <row r="35" s="8" customFormat="1" ht="12.75"/>
    <row r="36" s="8" customFormat="1" ht="12.75"/>
    <row r="37" s="8" customFormat="1" ht="12.75"/>
    <row r="38" s="8" customFormat="1" ht="12.75"/>
    <row r="39" s="8" customFormat="1" ht="12.75"/>
    <row r="40" s="8" customFormat="1" ht="12.75"/>
    <row r="41" s="8" customFormat="1" ht="12.75"/>
    <row r="42" s="8" customFormat="1" ht="12.75"/>
    <row r="43" s="8" customFormat="1" ht="12.75"/>
    <row r="44" s="8" customFormat="1" ht="12.75"/>
    <row r="45" s="8" customFormat="1" ht="12.75"/>
    <row r="46" s="8" customFormat="1" ht="12.75"/>
    <row r="47" s="8" customFormat="1" ht="12.75"/>
    <row r="48" s="8" customFormat="1" ht="12.75"/>
  </sheetData>
  <mergeCells count="7">
    <mergeCell ref="B28:D28"/>
    <mergeCell ref="B6:L6"/>
    <mergeCell ref="I28:L28"/>
    <mergeCell ref="D8:K8"/>
    <mergeCell ref="D9:K9"/>
    <mergeCell ref="D10:K10"/>
    <mergeCell ref="D11:K11"/>
  </mergeCells>
  <hyperlinks>
    <hyperlink ref="B4" location="Ejercicios!B6" display="Volver a ejercicios"/>
    <hyperlink ref="L4" location="Índice!B6" display="Volver al índice"/>
  </hyperlinks>
  <printOptions horizontalCentered="1" verticalCentered="1"/>
  <pageMargins left="0.75" right="0.75" top="1" bottom="1" header="0.5" footer="0.5"/>
  <pageSetup fitToHeight="1" fitToWidth="1" horizontalDpi="600" verticalDpi="600" orientation="landscape" scale="87"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I20"/>
  <sheetViews>
    <sheetView view="pageBreakPreview" zoomScaleSheetLayoutView="100" workbookViewId="0" topLeftCell="A1">
      <selection activeCell="A1" sqref="A1"/>
    </sheetView>
  </sheetViews>
  <sheetFormatPr defaultColWidth="9.140625" defaultRowHeight="12.75"/>
  <cols>
    <col min="1" max="1" width="8.8515625" style="7" customWidth="1"/>
    <col min="2" max="2" width="5.421875" style="7" customWidth="1"/>
    <col min="3" max="3" width="6.7109375" style="7" customWidth="1"/>
    <col min="4" max="4" width="2.8515625" style="7" customWidth="1"/>
    <col min="5" max="5" width="35.57421875" style="7" customWidth="1"/>
    <col min="6" max="6" width="13.57421875" style="7" customWidth="1"/>
    <col min="7" max="7" width="16.28125" style="7" customWidth="1"/>
    <col min="8" max="8" width="7.00390625" style="7" customWidth="1"/>
    <col min="9" max="16384" width="8.8515625" style="7" customWidth="1"/>
  </cols>
  <sheetData>
    <row r="2" spans="4:9" ht="12.75">
      <c r="D2" s="237" t="s">
        <v>19</v>
      </c>
      <c r="E2" s="237"/>
      <c r="F2" s="237"/>
      <c r="G2" s="237"/>
      <c r="H2" s="237"/>
      <c r="I2" s="237"/>
    </row>
    <row r="4" spans="2:9" s="8" customFormat="1" ht="12.75">
      <c r="B4" s="78" t="s">
        <v>229</v>
      </c>
      <c r="H4" s="248" t="s">
        <v>8</v>
      </c>
      <c r="I4" s="248"/>
    </row>
    <row r="5" s="8" customFormat="1" ht="12.75"/>
    <row r="6" spans="2:9" s="8" customFormat="1" ht="18.75">
      <c r="B6" s="234" t="s">
        <v>226</v>
      </c>
      <c r="C6" s="234"/>
      <c r="D6" s="234"/>
      <c r="E6" s="234"/>
      <c r="F6" s="234"/>
      <c r="G6" s="234"/>
      <c r="H6" s="234"/>
      <c r="I6" s="234"/>
    </row>
    <row r="7" s="8" customFormat="1" ht="12.75"/>
    <row r="8" spans="1:9" s="8" customFormat="1" ht="12.75" customHeight="1" thickBot="1">
      <c r="A8" s="10"/>
      <c r="B8" s="9" t="s">
        <v>228</v>
      </c>
      <c r="C8" s="170"/>
      <c r="D8" s="172"/>
      <c r="E8" s="172"/>
      <c r="F8" s="172"/>
      <c r="G8" s="172"/>
      <c r="H8" s="170"/>
      <c r="I8" s="170"/>
    </row>
    <row r="9" spans="1:9" s="8" customFormat="1" ht="6" customHeight="1">
      <c r="A9" s="10"/>
      <c r="B9" s="10"/>
      <c r="C9" s="170"/>
      <c r="D9" s="45"/>
      <c r="E9" s="45"/>
      <c r="F9" s="45"/>
      <c r="G9" s="45"/>
      <c r="H9" s="170"/>
      <c r="I9" s="170"/>
    </row>
    <row r="10" spans="1:9" s="8" customFormat="1" ht="15" customHeight="1">
      <c r="A10" s="10"/>
      <c r="B10" s="10"/>
      <c r="C10" s="170"/>
      <c r="D10" s="46"/>
      <c r="E10" s="43" t="s">
        <v>68</v>
      </c>
      <c r="F10" s="43" t="s">
        <v>69</v>
      </c>
      <c r="G10" s="43" t="s">
        <v>70</v>
      </c>
      <c r="H10" s="170"/>
      <c r="I10" s="170"/>
    </row>
    <row r="11" spans="1:9" s="8" customFormat="1" ht="5.25" customHeight="1" thickBot="1">
      <c r="A11" s="10"/>
      <c r="B11" s="10"/>
      <c r="C11" s="170"/>
      <c r="D11" s="47"/>
      <c r="E11" s="47"/>
      <c r="F11" s="47"/>
      <c r="G11" s="47"/>
      <c r="H11" s="170"/>
      <c r="I11" s="170"/>
    </row>
    <row r="12" spans="1:9" s="8" customFormat="1" ht="13.5" customHeight="1">
      <c r="A12" s="10"/>
      <c r="B12" s="10"/>
      <c r="D12" s="173" t="s">
        <v>71</v>
      </c>
      <c r="E12" s="173" t="s">
        <v>72</v>
      </c>
      <c r="F12" s="173" t="s">
        <v>73</v>
      </c>
      <c r="G12" s="173" t="s">
        <v>65</v>
      </c>
      <c r="H12" s="170"/>
      <c r="I12" s="170"/>
    </row>
    <row r="13" spans="1:9" s="8" customFormat="1" ht="13.5" customHeight="1">
      <c r="A13" s="10"/>
      <c r="B13" s="10"/>
      <c r="C13" s="170"/>
      <c r="D13" s="48" t="s">
        <v>74</v>
      </c>
      <c r="E13" s="48" t="s">
        <v>75</v>
      </c>
      <c r="F13" s="48" t="s">
        <v>65</v>
      </c>
      <c r="G13" s="48" t="s">
        <v>73</v>
      </c>
      <c r="H13" s="170"/>
      <c r="I13" s="170"/>
    </row>
    <row r="14" spans="1:9" s="8" customFormat="1" ht="13.5" customHeight="1">
      <c r="A14" s="10"/>
      <c r="B14" s="10"/>
      <c r="C14" s="170"/>
      <c r="D14" s="173" t="s">
        <v>76</v>
      </c>
      <c r="E14" s="173" t="s">
        <v>77</v>
      </c>
      <c r="F14" s="173" t="s">
        <v>18</v>
      </c>
      <c r="G14" s="173" t="s">
        <v>73</v>
      </c>
      <c r="H14" s="170"/>
      <c r="I14" s="170"/>
    </row>
    <row r="15" spans="1:9" s="8" customFormat="1" ht="13.5" customHeight="1">
      <c r="A15" s="10"/>
      <c r="B15" s="10"/>
      <c r="C15" s="170"/>
      <c r="D15" s="48" t="s">
        <v>78</v>
      </c>
      <c r="E15" s="48" t="s">
        <v>79</v>
      </c>
      <c r="F15" s="48" t="s">
        <v>80</v>
      </c>
      <c r="G15" s="48" t="s">
        <v>73</v>
      </c>
      <c r="H15" s="170"/>
      <c r="I15" s="170"/>
    </row>
    <row r="16" spans="1:9" s="8" customFormat="1" ht="27.75" customHeight="1">
      <c r="A16" s="10"/>
      <c r="B16" s="10"/>
      <c r="C16" s="170"/>
      <c r="D16" s="173" t="s">
        <v>81</v>
      </c>
      <c r="E16" s="173" t="s">
        <v>62</v>
      </c>
      <c r="F16" s="173" t="s">
        <v>63</v>
      </c>
      <c r="G16" s="173" t="s">
        <v>18</v>
      </c>
      <c r="H16" s="170"/>
      <c r="I16" s="170"/>
    </row>
    <row r="17" spans="1:9" s="8" customFormat="1" ht="27.75" customHeight="1">
      <c r="A17" s="10"/>
      <c r="B17" s="10"/>
      <c r="C17" s="170"/>
      <c r="D17" s="48" t="s">
        <v>82</v>
      </c>
      <c r="E17" s="48" t="s">
        <v>83</v>
      </c>
      <c r="F17" s="48" t="s">
        <v>18</v>
      </c>
      <c r="G17" s="48" t="s">
        <v>18</v>
      </c>
      <c r="H17" s="170"/>
      <c r="I17" s="170"/>
    </row>
    <row r="18" spans="1:9" s="8" customFormat="1" ht="4.5" customHeight="1" thickBot="1">
      <c r="A18" s="10"/>
      <c r="B18" s="10"/>
      <c r="C18" s="170"/>
      <c r="D18" s="172"/>
      <c r="E18" s="172"/>
      <c r="F18" s="172"/>
      <c r="G18" s="172"/>
      <c r="H18" s="170"/>
      <c r="I18" s="37"/>
    </row>
    <row r="19" spans="1:9" s="8" customFormat="1" ht="12.75">
      <c r="A19" s="10"/>
      <c r="B19" s="10"/>
      <c r="C19" s="11"/>
      <c r="D19" s="7"/>
      <c r="E19" s="7"/>
      <c r="F19" s="7"/>
      <c r="G19" s="7"/>
      <c r="H19" s="37"/>
      <c r="I19" s="37"/>
    </row>
    <row r="20" spans="1:9" s="8" customFormat="1" ht="15.75">
      <c r="A20" s="10"/>
      <c r="B20" s="33" t="s">
        <v>47</v>
      </c>
      <c r="C20" s="32"/>
      <c r="D20" s="32"/>
      <c r="E20" s="32"/>
      <c r="F20" s="231" t="s">
        <v>17</v>
      </c>
      <c r="G20" s="231"/>
      <c r="H20" s="231"/>
      <c r="I20" s="231"/>
    </row>
    <row r="21" s="8" customFormat="1" ht="12.75"/>
    <row r="22" s="8" customFormat="1" ht="12.75"/>
    <row r="23" s="8" customFormat="1" ht="12.75"/>
    <row r="24" s="8" customFormat="1" ht="12.75"/>
    <row r="25" s="8" customFormat="1" ht="12.75"/>
    <row r="26" s="8" customFormat="1" ht="12.75"/>
    <row r="27" s="8" customFormat="1" ht="12.75"/>
    <row r="28" s="8" customFormat="1" ht="12.75"/>
    <row r="29" s="8" customFormat="1" ht="12.75"/>
    <row r="30" s="8" customFormat="1" ht="12.75"/>
    <row r="31" s="8" customFormat="1" ht="12.75"/>
    <row r="32" s="8" customFormat="1" ht="12.75"/>
    <row r="33" s="8" customFormat="1" ht="12.75"/>
    <row r="34" s="8" customFormat="1" ht="12.75"/>
    <row r="35" s="8" customFormat="1" ht="12.75"/>
    <row r="36" s="8" customFormat="1" ht="12.75"/>
    <row r="37" s="8" customFormat="1" ht="12.75"/>
    <row r="38" s="8" customFormat="1" ht="12.75"/>
    <row r="39" s="8" customFormat="1" ht="12.75"/>
    <row r="40" s="8" customFormat="1" ht="12.75"/>
  </sheetData>
  <mergeCells count="4">
    <mergeCell ref="D2:I2"/>
    <mergeCell ref="H4:I4"/>
    <mergeCell ref="F20:I20"/>
    <mergeCell ref="B6:I6"/>
  </mergeCells>
  <hyperlinks>
    <hyperlink ref="H4" location="Índice!B6" display="Volver"/>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12"/>
  <sheetViews>
    <sheetView view="pageBreakPreview" zoomScaleSheetLayoutView="100" workbookViewId="0" topLeftCell="A1">
      <selection activeCell="A1" sqref="A1"/>
    </sheetView>
  </sheetViews>
  <sheetFormatPr defaultColWidth="9.140625" defaultRowHeight="12.75"/>
  <cols>
    <col min="1" max="1" width="8.8515625" style="7" customWidth="1"/>
    <col min="2" max="2" width="7.28125" style="7" customWidth="1"/>
    <col min="3" max="4" width="10.28125" style="7" customWidth="1"/>
    <col min="5" max="5" width="10.00390625" style="7" customWidth="1"/>
    <col min="6" max="6" width="11.421875" style="7" customWidth="1"/>
    <col min="7" max="7" width="12.28125" style="7" customWidth="1"/>
    <col min="8" max="16384" width="8.8515625" style="7" customWidth="1"/>
  </cols>
  <sheetData>
    <row r="2" spans="4:9" ht="12.75">
      <c r="D2" s="237" t="s">
        <v>19</v>
      </c>
      <c r="E2" s="237"/>
      <c r="F2" s="237"/>
      <c r="G2" s="237"/>
      <c r="H2" s="237"/>
      <c r="I2" s="237"/>
    </row>
    <row r="4" spans="2:9" s="8" customFormat="1" ht="12.75">
      <c r="B4" s="78" t="s">
        <v>229</v>
      </c>
      <c r="H4" s="248" t="s">
        <v>8</v>
      </c>
      <c r="I4" s="248"/>
    </row>
    <row r="5" s="8" customFormat="1" ht="12.75"/>
    <row r="6" spans="2:9" s="8" customFormat="1" ht="18.75">
      <c r="B6" s="234" t="s">
        <v>226</v>
      </c>
      <c r="C6" s="234"/>
      <c r="D6" s="234"/>
      <c r="E6" s="234"/>
      <c r="F6" s="234"/>
      <c r="G6" s="234"/>
      <c r="H6" s="234"/>
      <c r="I6" s="234"/>
    </row>
    <row r="7" s="8" customFormat="1" ht="12.75"/>
    <row r="8" spans="1:9" s="8" customFormat="1" ht="12.75" customHeight="1">
      <c r="A8" s="10"/>
      <c r="B8" s="9" t="s">
        <v>394</v>
      </c>
      <c r="C8" s="215" t="s">
        <v>233</v>
      </c>
      <c r="D8" s="215"/>
      <c r="E8" s="215"/>
      <c r="F8" s="215"/>
      <c r="G8" s="215"/>
      <c r="H8" s="215"/>
      <c r="I8" s="215"/>
    </row>
    <row r="9" spans="1:9" s="8" customFormat="1" ht="12.75">
      <c r="A9" s="10"/>
      <c r="B9" s="10"/>
      <c r="C9" s="215"/>
      <c r="D9" s="215"/>
      <c r="E9" s="215"/>
      <c r="F9" s="215"/>
      <c r="G9" s="215"/>
      <c r="H9" s="215"/>
      <c r="I9" s="215"/>
    </row>
    <row r="10" spans="1:9" s="8" customFormat="1" ht="12.75">
      <c r="A10" s="10"/>
      <c r="B10" s="10"/>
      <c r="C10" s="215"/>
      <c r="D10" s="215"/>
      <c r="E10" s="215"/>
      <c r="F10" s="215"/>
      <c r="G10" s="215"/>
      <c r="H10" s="215"/>
      <c r="I10" s="215"/>
    </row>
    <row r="11" spans="1:9" s="8" customFormat="1" ht="15" customHeight="1">
      <c r="A11" s="10"/>
      <c r="B11" s="10"/>
      <c r="C11" s="214"/>
      <c r="D11" s="214"/>
      <c r="E11" s="214"/>
      <c r="F11" s="214"/>
      <c r="G11" s="214"/>
      <c r="H11" s="214"/>
      <c r="I11" s="214"/>
    </row>
    <row r="12" spans="1:9" s="8" customFormat="1" ht="15.75">
      <c r="A12" s="10"/>
      <c r="B12" s="33" t="s">
        <v>47</v>
      </c>
      <c r="C12" s="32"/>
      <c r="D12" s="32"/>
      <c r="E12" s="32"/>
      <c r="F12" s="231" t="s">
        <v>17</v>
      </c>
      <c r="G12" s="231"/>
      <c r="H12" s="231"/>
      <c r="I12" s="231"/>
    </row>
    <row r="13" s="8" customFormat="1" ht="12.75"/>
    <row r="14" s="8" customFormat="1" ht="12.75"/>
    <row r="15" s="8" customFormat="1" ht="12.75"/>
    <row r="16" s="8" customFormat="1" ht="12.75"/>
    <row r="17" s="8" customFormat="1" ht="12.75"/>
    <row r="18" s="8" customFormat="1" ht="12.75"/>
    <row r="19" s="8" customFormat="1" ht="12.75"/>
    <row r="20" s="8" customFormat="1" ht="12.75"/>
    <row r="21" s="8" customFormat="1" ht="12.75"/>
    <row r="22" s="8" customFormat="1" ht="12.75"/>
    <row r="23" s="8" customFormat="1" ht="12.75"/>
    <row r="24" s="8" customFormat="1" ht="12.75"/>
    <row r="25" s="8" customFormat="1" ht="12.75"/>
    <row r="26" s="8" customFormat="1" ht="12.75"/>
    <row r="27" s="8" customFormat="1" ht="12.75"/>
    <row r="28" s="8" customFormat="1" ht="12.75"/>
    <row r="29" s="8" customFormat="1" ht="12.75"/>
    <row r="30" s="8" customFormat="1" ht="12.75"/>
    <row r="31" s="8" customFormat="1" ht="12.75"/>
    <row r="32" s="8" customFormat="1" ht="12.75"/>
  </sheetData>
  <mergeCells count="6">
    <mergeCell ref="D2:I2"/>
    <mergeCell ref="H4:I4"/>
    <mergeCell ref="F12:I12"/>
    <mergeCell ref="B6:I6"/>
    <mergeCell ref="C11:I11"/>
    <mergeCell ref="C8:I10"/>
  </mergeCells>
  <hyperlinks>
    <hyperlink ref="H4" location="Índice!B6" display="Volver"/>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8"/>
  <sheetViews>
    <sheetView view="pageBreakPreview" zoomScaleSheetLayoutView="100" workbookViewId="0" topLeftCell="A1">
      <selection activeCell="A1" sqref="A1"/>
    </sheetView>
  </sheetViews>
  <sheetFormatPr defaultColWidth="9.140625" defaultRowHeight="12.75"/>
  <cols>
    <col min="2" max="2" width="9.28125" style="0" customWidth="1"/>
    <col min="3" max="3" width="14.8515625" style="0" bestFit="1" customWidth="1"/>
    <col min="4" max="4" width="9.7109375" style="0" bestFit="1" customWidth="1"/>
    <col min="5" max="5" width="14.421875" style="0" bestFit="1" customWidth="1"/>
    <col min="6" max="6" width="13.28125" style="0" bestFit="1" customWidth="1"/>
    <col min="7" max="7" width="9.28125" style="0" bestFit="1" customWidth="1"/>
    <col min="8" max="8" width="10.28125" style="0" customWidth="1"/>
    <col min="9" max="9" width="15.00390625" style="0" bestFit="1" customWidth="1"/>
  </cols>
  <sheetData>
    <row r="1" spans="1:11" ht="12.75">
      <c r="A1" s="81"/>
      <c r="B1" s="7"/>
      <c r="C1" s="7"/>
      <c r="D1" s="7"/>
      <c r="E1" s="7"/>
      <c r="F1" s="7"/>
      <c r="G1" s="7"/>
      <c r="H1" s="7"/>
      <c r="I1" s="7"/>
      <c r="J1" s="7"/>
      <c r="K1" s="7"/>
    </row>
    <row r="2" spans="1:11" ht="12.75">
      <c r="A2" s="7"/>
      <c r="B2" s="7"/>
      <c r="C2" s="7"/>
      <c r="D2" s="7"/>
      <c r="E2" s="237" t="s">
        <v>19</v>
      </c>
      <c r="F2" s="237"/>
      <c r="G2" s="237"/>
      <c r="H2" s="237"/>
      <c r="I2" s="237"/>
      <c r="J2" s="237"/>
      <c r="K2" s="7"/>
    </row>
    <row r="3" spans="1:11" ht="12.75">
      <c r="A3" s="7"/>
      <c r="B3" s="7"/>
      <c r="C3" s="7"/>
      <c r="D3" s="7"/>
      <c r="E3" s="7"/>
      <c r="F3" s="7"/>
      <c r="G3" s="7"/>
      <c r="H3" s="7"/>
      <c r="I3" s="7"/>
      <c r="J3" s="7"/>
      <c r="K3" s="7"/>
    </row>
    <row r="4" spans="1:11" s="6" customFormat="1" ht="12.75">
      <c r="A4" s="8"/>
      <c r="B4" s="164" t="s">
        <v>229</v>
      </c>
      <c r="C4" s="8"/>
      <c r="D4" s="8"/>
      <c r="E4" s="8"/>
      <c r="F4" s="8"/>
      <c r="G4" s="8"/>
      <c r="H4" s="8"/>
      <c r="I4" s="41"/>
      <c r="J4" s="41" t="s">
        <v>8</v>
      </c>
      <c r="K4" s="41"/>
    </row>
    <row r="5" spans="1:11" s="6" customFormat="1" ht="18" customHeight="1">
      <c r="A5" s="8"/>
      <c r="B5" s="8"/>
      <c r="C5" s="8"/>
      <c r="D5" s="8"/>
      <c r="E5" s="8"/>
      <c r="F5" s="8"/>
      <c r="G5" s="8"/>
      <c r="H5" s="8"/>
      <c r="I5" s="8"/>
      <c r="J5" s="8"/>
      <c r="K5" s="8"/>
    </row>
    <row r="6" spans="2:11" s="6" customFormat="1" ht="15" customHeight="1">
      <c r="B6" s="234" t="s">
        <v>226</v>
      </c>
      <c r="C6" s="234"/>
      <c r="D6" s="234"/>
      <c r="E6" s="234"/>
      <c r="F6" s="234"/>
      <c r="G6" s="234"/>
      <c r="H6" s="234"/>
      <c r="I6" s="234"/>
      <c r="J6" s="234"/>
      <c r="K6" s="8"/>
    </row>
    <row r="7" spans="1:11" s="6" customFormat="1" ht="12.75">
      <c r="A7" s="8"/>
      <c r="B7" s="8"/>
      <c r="C7" s="161"/>
      <c r="D7" s="161"/>
      <c r="E7" s="161"/>
      <c r="F7" s="161"/>
      <c r="G7" s="161"/>
      <c r="H7" s="161"/>
      <c r="I7" s="161"/>
      <c r="J7" s="161"/>
      <c r="K7" s="8"/>
    </row>
    <row r="8" spans="2:11" s="6" customFormat="1" ht="15" customHeight="1">
      <c r="B8" s="39" t="s">
        <v>395</v>
      </c>
      <c r="C8" s="216" t="s">
        <v>104</v>
      </c>
      <c r="D8" s="216" t="s">
        <v>223</v>
      </c>
      <c r="E8" s="216" t="s">
        <v>18</v>
      </c>
      <c r="F8" s="216" t="s">
        <v>73</v>
      </c>
      <c r="G8" s="216" t="s">
        <v>224</v>
      </c>
      <c r="H8" s="216" t="s">
        <v>61</v>
      </c>
      <c r="I8" s="216" t="s">
        <v>60</v>
      </c>
      <c r="J8" s="175"/>
      <c r="K8" s="8"/>
    </row>
    <row r="9" spans="1:11" s="6" customFormat="1" ht="15.75">
      <c r="A9" s="8"/>
      <c r="B9" s="8"/>
      <c r="C9" s="216"/>
      <c r="D9" s="216"/>
      <c r="E9" s="216"/>
      <c r="F9" s="216"/>
      <c r="G9" s="216"/>
      <c r="H9" s="216"/>
      <c r="I9" s="216"/>
      <c r="J9" s="175"/>
      <c r="K9" s="8"/>
    </row>
    <row r="10" spans="1:11" s="6" customFormat="1" ht="7.5" customHeight="1">
      <c r="A10" s="8"/>
      <c r="B10" s="8"/>
      <c r="C10" s="176"/>
      <c r="D10" s="176"/>
      <c r="E10" s="176"/>
      <c r="F10" s="176"/>
      <c r="G10" s="176"/>
      <c r="H10" s="176"/>
      <c r="I10" s="176"/>
      <c r="J10" s="175"/>
      <c r="K10" s="8"/>
    </row>
    <row r="11" spans="1:11" s="6" customFormat="1" ht="12.75" customHeight="1">
      <c r="A11" s="8"/>
      <c r="B11" s="8"/>
      <c r="C11" s="177">
        <v>80849800</v>
      </c>
      <c r="D11" s="177">
        <v>-11887</v>
      </c>
      <c r="E11" s="177">
        <v>29672052</v>
      </c>
      <c r="F11" s="177">
        <v>4409378</v>
      </c>
      <c r="G11" s="177">
        <v>0</v>
      </c>
      <c r="H11" s="177">
        <v>3446583</v>
      </c>
      <c r="I11" s="56">
        <v>43333674</v>
      </c>
      <c r="J11" s="175"/>
      <c r="K11" s="8"/>
    </row>
    <row r="12" spans="1:11" s="6" customFormat="1" ht="12.75" customHeight="1">
      <c r="A12" s="8"/>
      <c r="B12" s="8"/>
      <c r="C12" s="177"/>
      <c r="D12" s="177"/>
      <c r="E12" s="177"/>
      <c r="F12" s="177"/>
      <c r="G12" s="177"/>
      <c r="H12" s="177"/>
      <c r="I12" s="177"/>
      <c r="J12" s="175"/>
      <c r="K12" s="8"/>
    </row>
    <row r="13" spans="1:11" s="6" customFormat="1" ht="12.75" customHeight="1">
      <c r="A13" s="8"/>
      <c r="B13" s="8"/>
      <c r="C13" s="162"/>
      <c r="D13" s="162"/>
      <c r="E13" s="162"/>
      <c r="F13" s="162"/>
      <c r="G13" s="162"/>
      <c r="H13" s="28" t="s">
        <v>207</v>
      </c>
      <c r="I13" s="178">
        <f>+I11/C11</f>
        <v>0.5359775039641409</v>
      </c>
      <c r="J13" s="175"/>
      <c r="K13" s="8"/>
    </row>
    <row r="14" spans="1:11" s="6" customFormat="1" ht="6" customHeight="1" thickBot="1">
      <c r="A14" s="8"/>
      <c r="B14" s="8"/>
      <c r="C14" s="174"/>
      <c r="D14" s="174"/>
      <c r="E14" s="174"/>
      <c r="F14" s="174"/>
      <c r="G14" s="174"/>
      <c r="H14" s="174"/>
      <c r="I14" s="174"/>
      <c r="J14" s="175"/>
      <c r="K14" s="8"/>
    </row>
    <row r="15" spans="1:11" s="6" customFormat="1" ht="15" customHeight="1">
      <c r="A15" s="8"/>
      <c r="B15" s="8"/>
      <c r="C15" s="175"/>
      <c r="D15" s="175"/>
      <c r="E15" s="175"/>
      <c r="F15" s="175"/>
      <c r="G15" s="175"/>
      <c r="H15" s="175"/>
      <c r="I15" s="175"/>
      <c r="J15" s="175"/>
      <c r="K15" s="8"/>
    </row>
    <row r="16" spans="2:11" s="6" customFormat="1" ht="15.75">
      <c r="B16" s="33" t="s">
        <v>47</v>
      </c>
      <c r="C16" s="32"/>
      <c r="D16" s="32"/>
      <c r="E16" s="32"/>
      <c r="F16" s="32"/>
      <c r="G16" s="231" t="s">
        <v>17</v>
      </c>
      <c r="H16" s="231"/>
      <c r="I16" s="231"/>
      <c r="J16" s="231"/>
      <c r="K16" s="8"/>
    </row>
    <row r="17" spans="1:11" s="6" customFormat="1" ht="12.75">
      <c r="A17" s="8"/>
      <c r="B17" s="8"/>
      <c r="C17" s="8"/>
      <c r="D17" s="8"/>
      <c r="E17" s="8"/>
      <c r="F17" s="8"/>
      <c r="G17" s="8"/>
      <c r="H17" s="8"/>
      <c r="I17" s="8"/>
      <c r="J17" s="8"/>
      <c r="K17" s="8"/>
    </row>
    <row r="18" spans="1:11" s="6" customFormat="1" ht="12.75">
      <c r="A18" s="8"/>
      <c r="B18" s="8"/>
      <c r="C18" s="8"/>
      <c r="D18" s="8"/>
      <c r="E18" s="8"/>
      <c r="F18" s="8"/>
      <c r="G18" s="8"/>
      <c r="H18" s="8"/>
      <c r="I18" s="8"/>
      <c r="J18" s="8"/>
      <c r="K18" s="8"/>
    </row>
    <row r="19" s="6" customFormat="1" ht="12.75"/>
    <row r="20" s="6" customFormat="1" ht="12.75"/>
    <row r="21" s="6" customFormat="1" ht="12.75"/>
    <row r="22" s="6" customFormat="1" ht="12.75"/>
    <row r="23" s="6" customFormat="1" ht="12.75"/>
    <row r="24" s="6" customFormat="1" ht="12.75"/>
    <row r="25" s="6" customFormat="1" ht="12.75"/>
    <row r="26" s="6" customFormat="1" ht="12.75"/>
    <row r="27" s="6" customFormat="1" ht="12.75"/>
    <row r="28" s="6" customFormat="1" ht="12.75"/>
    <row r="29" s="6" customFormat="1" ht="12.75"/>
    <row r="30" s="6" customFormat="1" ht="12.75"/>
  </sheetData>
  <mergeCells count="10">
    <mergeCell ref="I8:I9"/>
    <mergeCell ref="E2:J2"/>
    <mergeCell ref="G16:J16"/>
    <mergeCell ref="B6:J6"/>
    <mergeCell ref="C8:C9"/>
    <mergeCell ref="D8:D9"/>
    <mergeCell ref="E8:E9"/>
    <mergeCell ref="F8:F9"/>
    <mergeCell ref="G8:G9"/>
    <mergeCell ref="H8:H9"/>
  </mergeCells>
  <hyperlinks>
    <hyperlink ref="B4" location="Ejercicios!B6" display="Volver a ejercicios"/>
    <hyperlink ref="J4" location="Índice!B6" display="Volver"/>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21"/>
  <sheetViews>
    <sheetView view="pageBreakPreview" zoomScaleSheetLayoutView="100" workbookViewId="0" topLeftCell="A1">
      <selection activeCell="A1" sqref="A1"/>
    </sheetView>
  </sheetViews>
  <sheetFormatPr defaultColWidth="9.140625" defaultRowHeight="12.75"/>
  <cols>
    <col min="2" max="2" width="8.7109375" style="0" customWidth="1"/>
    <col min="3" max="3" width="21.421875" style="0" customWidth="1"/>
    <col min="4" max="4" width="17.28125" style="0" customWidth="1"/>
    <col min="5" max="5" width="14.7109375" style="0" customWidth="1"/>
    <col min="6" max="6" width="13.7109375" style="0" customWidth="1"/>
    <col min="8" max="8" width="11.57421875" style="0" bestFit="1" customWidth="1"/>
  </cols>
  <sheetData>
    <row r="1" spans="1:8" ht="12.75">
      <c r="A1" s="7"/>
      <c r="B1" s="7"/>
      <c r="C1" s="7"/>
      <c r="D1" s="7"/>
      <c r="E1" s="7"/>
      <c r="F1" s="7"/>
      <c r="G1" s="7"/>
      <c r="H1" s="7"/>
    </row>
    <row r="2" spans="1:8" ht="12.75">
      <c r="A2" s="7"/>
      <c r="B2" s="7"/>
      <c r="C2" s="237" t="s">
        <v>19</v>
      </c>
      <c r="D2" s="237"/>
      <c r="E2" s="237"/>
      <c r="F2" s="237"/>
      <c r="G2" s="237"/>
      <c r="H2" s="7"/>
    </row>
    <row r="3" spans="1:8" ht="12.75">
      <c r="A3" s="7"/>
      <c r="B3" s="7"/>
      <c r="C3" s="7"/>
      <c r="D3" s="7"/>
      <c r="E3" s="7"/>
      <c r="F3" s="7"/>
      <c r="G3" s="7"/>
      <c r="H3" s="7"/>
    </row>
    <row r="4" spans="1:8" s="6" customFormat="1" ht="12.75">
      <c r="A4" s="8"/>
      <c r="B4" s="164" t="s">
        <v>229</v>
      </c>
      <c r="C4" s="8"/>
      <c r="D4" s="8"/>
      <c r="E4" s="8"/>
      <c r="F4" s="8"/>
      <c r="G4" s="41" t="s">
        <v>8</v>
      </c>
      <c r="H4" s="41"/>
    </row>
    <row r="5" spans="1:8" s="6" customFormat="1" ht="12.75">
      <c r="A5" s="8"/>
      <c r="B5" s="8"/>
      <c r="C5" s="8"/>
      <c r="D5" s="8"/>
      <c r="E5" s="8"/>
      <c r="F5" s="8"/>
      <c r="G5" s="8"/>
      <c r="H5" s="8"/>
    </row>
    <row r="6" spans="2:7" s="6" customFormat="1" ht="18.75">
      <c r="B6" s="234" t="s">
        <v>226</v>
      </c>
      <c r="C6" s="234"/>
      <c r="D6" s="234"/>
      <c r="E6" s="234"/>
      <c r="F6" s="234"/>
      <c r="G6" s="234"/>
    </row>
    <row r="7" spans="1:8" s="6" customFormat="1" ht="12.75">
      <c r="A7" s="8"/>
      <c r="B7" s="8"/>
      <c r="C7" s="8"/>
      <c r="D7" s="8"/>
      <c r="E7" s="8"/>
      <c r="F7" s="8"/>
      <c r="G7" s="8"/>
      <c r="H7" s="8"/>
    </row>
    <row r="8" spans="1:8" s="6" customFormat="1" ht="15.75">
      <c r="A8" s="8"/>
      <c r="B8" s="190" t="s">
        <v>396</v>
      </c>
      <c r="C8" s="181" t="s">
        <v>208</v>
      </c>
      <c r="D8" s="216" t="s">
        <v>104</v>
      </c>
      <c r="E8" s="216" t="s">
        <v>212</v>
      </c>
      <c r="F8" s="216" t="s">
        <v>105</v>
      </c>
      <c r="G8" s="8"/>
      <c r="H8" s="8"/>
    </row>
    <row r="9" spans="1:8" s="6" customFormat="1" ht="12.75">
      <c r="A9" s="8"/>
      <c r="B9" s="8"/>
      <c r="C9" s="181"/>
      <c r="D9" s="216"/>
      <c r="E9" s="216"/>
      <c r="F9" s="216"/>
      <c r="G9" s="8"/>
      <c r="H9" s="8"/>
    </row>
    <row r="10" spans="1:8" s="6" customFormat="1" ht="15">
      <c r="A10" s="8"/>
      <c r="B10" s="179"/>
      <c r="C10" s="177" t="s">
        <v>54</v>
      </c>
      <c r="D10" s="180">
        <v>385948604</v>
      </c>
      <c r="E10" s="180">
        <v>260269639</v>
      </c>
      <c r="F10" s="180">
        <v>67785539</v>
      </c>
      <c r="G10" s="179"/>
      <c r="H10" s="8"/>
    </row>
    <row r="11" spans="1:8" s="6" customFormat="1" ht="15">
      <c r="A11" s="8"/>
      <c r="B11" s="179"/>
      <c r="C11" s="142" t="s">
        <v>4</v>
      </c>
      <c r="D11" s="177">
        <v>305098804</v>
      </c>
      <c r="E11" s="177">
        <v>240828732</v>
      </c>
      <c r="F11" s="177">
        <v>63376161</v>
      </c>
      <c r="G11" s="179"/>
      <c r="H11" s="8"/>
    </row>
    <row r="12" spans="1:8" s="6" customFormat="1" ht="15">
      <c r="A12" s="8"/>
      <c r="B12" s="179"/>
      <c r="C12" s="142" t="s">
        <v>57</v>
      </c>
      <c r="D12" s="177">
        <v>80849800</v>
      </c>
      <c r="E12" s="177">
        <v>29672052</v>
      </c>
      <c r="F12" s="177">
        <v>4409378</v>
      </c>
      <c r="G12" s="179"/>
      <c r="H12" s="8"/>
    </row>
    <row r="13" spans="1:8" s="6" customFormat="1" ht="15">
      <c r="A13" s="8"/>
      <c r="B13" s="179"/>
      <c r="C13" s="30" t="s">
        <v>106</v>
      </c>
      <c r="D13" s="57">
        <f>+D11/D10</f>
        <v>0.7905166668254098</v>
      </c>
      <c r="E13" s="57">
        <f>+E11/E10</f>
        <v>0.9253047452069505</v>
      </c>
      <c r="F13" s="57">
        <f>+F11/F10</f>
        <v>0.9349510520230576</v>
      </c>
      <c r="G13" s="179"/>
      <c r="H13" s="8"/>
    </row>
    <row r="14" spans="1:8" s="6" customFormat="1" ht="4.5" customHeight="1">
      <c r="A14" s="8"/>
      <c r="B14" s="179"/>
      <c r="C14" s="142"/>
      <c r="D14" s="186"/>
      <c r="E14" s="186"/>
      <c r="F14" s="186"/>
      <c r="G14" s="179"/>
      <c r="H14" s="8"/>
    </row>
    <row r="15" spans="1:8" s="6" customFormat="1" ht="15">
      <c r="A15" s="8"/>
      <c r="B15" s="179"/>
      <c r="C15" s="30" t="s">
        <v>107</v>
      </c>
      <c r="D15" s="57">
        <f>+D12/D10</f>
        <v>0.20948333317459025</v>
      </c>
      <c r="E15" s="57">
        <f>+E12/E10</f>
        <v>0.11400504535990078</v>
      </c>
      <c r="F15" s="57">
        <f>+F12/F10</f>
        <v>0.0650489479769424</v>
      </c>
      <c r="G15" s="179"/>
      <c r="H15" s="8"/>
    </row>
    <row r="16" spans="1:8" s="6" customFormat="1" ht="15.75" thickBot="1">
      <c r="A16" s="8"/>
      <c r="B16" s="179"/>
      <c r="C16" s="187"/>
      <c r="D16" s="187"/>
      <c r="E16" s="187"/>
      <c r="F16" s="187"/>
      <c r="G16" s="179"/>
      <c r="H16" s="8"/>
    </row>
    <row r="17" spans="1:8" s="6" customFormat="1" ht="15">
      <c r="A17" s="8"/>
      <c r="B17" s="179"/>
      <c r="C17" s="188"/>
      <c r="D17" s="188"/>
      <c r="E17" s="188"/>
      <c r="F17" s="188"/>
      <c r="G17" s="179"/>
      <c r="H17" s="8"/>
    </row>
    <row r="18" spans="1:8" s="6" customFormat="1" ht="43.5" customHeight="1">
      <c r="A18" s="8"/>
      <c r="B18" s="182" t="s">
        <v>225</v>
      </c>
      <c r="C18" s="182"/>
      <c r="D18" s="182"/>
      <c r="E18" s="182"/>
      <c r="F18" s="182"/>
      <c r="G18" s="182"/>
      <c r="H18" s="8"/>
    </row>
    <row r="19" spans="1:8" s="6" customFormat="1" ht="12" customHeight="1">
      <c r="A19" s="8"/>
      <c r="B19" s="189"/>
      <c r="C19" s="189"/>
      <c r="D19" s="189"/>
      <c r="E19" s="189"/>
      <c r="F19" s="189"/>
      <c r="G19" s="189"/>
      <c r="H19" s="8"/>
    </row>
    <row r="20" spans="1:8" s="6" customFormat="1" ht="15">
      <c r="A20" s="8"/>
      <c r="B20" s="179"/>
      <c r="C20" s="162"/>
      <c r="D20" s="162"/>
      <c r="E20" s="162"/>
      <c r="F20" s="162"/>
      <c r="G20" s="179"/>
      <c r="H20" s="8"/>
    </row>
    <row r="21" spans="2:7" s="6" customFormat="1" ht="15.75">
      <c r="B21" s="33" t="s">
        <v>47</v>
      </c>
      <c r="C21" s="32"/>
      <c r="D21" s="32"/>
      <c r="E21" s="231" t="s">
        <v>17</v>
      </c>
      <c r="F21" s="231"/>
      <c r="G21" s="231"/>
    </row>
    <row r="22" s="6" customFormat="1" ht="12.75"/>
    <row r="23" s="6" customFormat="1" ht="12.75"/>
    <row r="24" s="6" customFormat="1" ht="12.75"/>
    <row r="25" s="6" customFormat="1" ht="12.75"/>
    <row r="26" s="6" customFormat="1" ht="12.75"/>
    <row r="27" s="6" customFormat="1" ht="12.75"/>
    <row r="28" s="6" customFormat="1" ht="12.75"/>
    <row r="29" s="6" customFormat="1" ht="12.75"/>
    <row r="30" s="6" customFormat="1" ht="12.75"/>
    <row r="31" s="6" customFormat="1" ht="12.75"/>
    <row r="32" s="6" customFormat="1" ht="12.75"/>
    <row r="33" s="6" customFormat="1" ht="12.75"/>
    <row r="34" s="6" customFormat="1" ht="12.75"/>
    <row r="35" s="6" customFormat="1" ht="12.75"/>
    <row r="36" s="6" customFormat="1" ht="12.75"/>
  </sheetData>
  <mergeCells count="8">
    <mergeCell ref="C2:G2"/>
    <mergeCell ref="E21:G21"/>
    <mergeCell ref="B6:G6"/>
    <mergeCell ref="C8:C9"/>
    <mergeCell ref="D8:D9"/>
    <mergeCell ref="E8:E9"/>
    <mergeCell ref="F8:F9"/>
    <mergeCell ref="B18:G18"/>
  </mergeCells>
  <hyperlinks>
    <hyperlink ref="B4" location="Ejercicios!B6" display="Volver a ejercicios"/>
    <hyperlink ref="G4" location="Índice!B6" display="Volver"/>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Técnicas de Medición Económica</dc:creator>
  <cp:keywords/>
  <dc:description/>
  <cp:lastModifiedBy>Juan Camilo Chaparro</cp:lastModifiedBy>
  <cp:lastPrinted>2004-10-11T19:24:48Z</cp:lastPrinted>
  <dcterms:created xsi:type="dcterms:W3CDTF">2004-06-07T20:52:56Z</dcterms:created>
  <dcterms:modified xsi:type="dcterms:W3CDTF">2008-07-24T20:58:34Z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